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" yWindow="1920" windowWidth="19240" windowHeight="1930" tabRatio="904" activeTab="3"/>
  </bookViews>
  <sheets>
    <sheet name="LORRY" sheetId="5" r:id="rId1"/>
    <sheet name="ROAD_TRACTOR" sheetId="6" r:id="rId2"/>
    <sheet name="ALL_TRAILERS &amp; SEMI_TRAILERS" sheetId="7" r:id="rId3"/>
    <sheet name="SPECIAL PURPOSE ROAD_VEHICLES" sheetId="8" r:id="rId4"/>
  </sheets>
  <definedNames>
    <definedName name="Print_Area_1">#REF!</definedName>
    <definedName name="Print_Area_2">#REF!</definedName>
    <definedName name="Print_Area_3">#REF!</definedName>
    <definedName name="Print_Area_4">#REF!</definedName>
  </definedNames>
  <calcPr calcId="124519"/>
</workbook>
</file>

<file path=xl/calcChain.xml><?xml version="1.0" encoding="utf-8"?>
<calcChain xmlns="http://schemas.openxmlformats.org/spreadsheetml/2006/main">
  <c r="AC2" i="8"/>
  <c r="AC2" i="7"/>
  <c r="AC2" i="6"/>
  <c r="AB2"/>
  <c r="AC2" i="5"/>
  <c r="AB2" i="8" l="1"/>
  <c r="AB2" i="7"/>
  <c r="AA2"/>
  <c r="AB2" i="5"/>
  <c r="AA2"/>
  <c r="AA2" i="8"/>
  <c r="AA2" i="6"/>
  <c r="Z2" i="8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Z2" i="7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Z2" i="6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Z2" i="5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</calcChain>
</file>

<file path=xl/sharedStrings.xml><?xml version="1.0" encoding="utf-8"?>
<sst xmlns="http://schemas.openxmlformats.org/spreadsheetml/2006/main" count="448" uniqueCount="70">
  <si>
    <t>:</t>
  </si>
  <si>
    <t>Nuts</t>
  </si>
  <si>
    <t>EL</t>
  </si>
  <si>
    <t>EL3</t>
  </si>
  <si>
    <t>EL30</t>
  </si>
  <si>
    <t>EL4</t>
  </si>
  <si>
    <t>EL41</t>
  </si>
  <si>
    <t>EL42</t>
  </si>
  <si>
    <t>EL43</t>
  </si>
  <si>
    <t>EL5</t>
  </si>
  <si>
    <t>EL51</t>
  </si>
  <si>
    <t>EL52</t>
  </si>
  <si>
    <t>EL53</t>
  </si>
  <si>
    <t>EL54</t>
  </si>
  <si>
    <t>EL6</t>
  </si>
  <si>
    <t>EL61</t>
  </si>
  <si>
    <t>EL62</t>
  </si>
  <si>
    <t>EL63</t>
  </si>
  <si>
    <t>EL64</t>
  </si>
  <si>
    <t>EL65</t>
  </si>
  <si>
    <t>Αρμόδιος:Κων/νος Μενεξές</t>
  </si>
  <si>
    <t>Τηλέφωνο:2113 52500</t>
  </si>
  <si>
    <t>Fax:21313 52496</t>
  </si>
  <si>
    <t>e-mail:k.menexes@statistics.gr</t>
  </si>
  <si>
    <t>Responsible: Konstantinos Menexes</t>
  </si>
  <si>
    <t>Phone : (0030) 21313 52500</t>
  </si>
  <si>
    <t>FAX : (0030) 21313 52496</t>
  </si>
  <si>
    <t>e-mail : k.menexes@statistics.gr</t>
  </si>
  <si>
    <t>ΜΕΓΑΛΗ ΓΕΩΓΡΑΦΙΚΗ ΠΕΡΙΟΧΗ ΠΕΡΙΦΕΡΕΙΑ                                         ΠΕΡΙΦΕΡΕΙΑΚΗ ΕΝΟΤΗΤΑ</t>
  </si>
  <si>
    <t xml:space="preserve">ΑΤΤΙΚΗ </t>
  </si>
  <si>
    <t>ΑΤΤΙΚΗ</t>
  </si>
  <si>
    <t>ΝΗΣΙΑ ΑΙΓΑΙΟΥ, ΚΡΗΤΗ</t>
  </si>
  <si>
    <t>ΒΟΡΕΙΟ ΑΙΓΑΙΟ</t>
  </si>
  <si>
    <t>ΝΟΤΙΟ ΑΙΓΑΙΟ</t>
  </si>
  <si>
    <t>ΚΡΗΤΗ</t>
  </si>
  <si>
    <t>ΒΟΡΕΙΑ ΕΛΛΑΔΑ</t>
  </si>
  <si>
    <t>ΑΝΑΤΟΛΙΚΗ ΜΑΚΕΔΟΝΙΑ, ΘΡΑΚΗ</t>
  </si>
  <si>
    <t>ΚΕΝΤΡΙΚΗ ΜΑΚΕΔΟΝΙΑ</t>
  </si>
  <si>
    <t>ΔΥΤΙΚΗ ΜΑΚΕΔΟΝΙΑ</t>
  </si>
  <si>
    <t>ΗΠΕΙΡΟΣ</t>
  </si>
  <si>
    <t>ΚΕΝΤΡΙΚΗ ΕΛΛΑΔΑ</t>
  </si>
  <si>
    <t>ΘΕΣΣΑΛΙΑ</t>
  </si>
  <si>
    <t>ΙΟΝΙΑ ΝΗΣΙΑ</t>
  </si>
  <si>
    <t>ΔΥΤΙΚΗ ΕΛΛΑΔΑ</t>
  </si>
  <si>
    <t>ΣΤΕΡΕΑ ΕΛΛΑΔΑ</t>
  </si>
  <si>
    <t>ΠΕΛΟΠΟΝΝΗΣΟΣ</t>
  </si>
  <si>
    <t>ΕΛΛΑΣ</t>
  </si>
  <si>
    <t>ATTIKI</t>
  </si>
  <si>
    <t>NISIA AIGAIOU, KRITI</t>
  </si>
  <si>
    <t>VOREIO AIGAIO</t>
  </si>
  <si>
    <t>NOTIO AIGAIO</t>
  </si>
  <si>
    <t>KRITI</t>
  </si>
  <si>
    <t>VOREIA ELLADA</t>
  </si>
  <si>
    <t>ANATOLIKI MAKEDONIA, THRAKI</t>
  </si>
  <si>
    <t>KENTRIKI MAKEDONIA</t>
  </si>
  <si>
    <t>DYTIKI MAKEDONIA</t>
  </si>
  <si>
    <t>IPEIROS</t>
  </si>
  <si>
    <t>KENTRIKI ELLADA</t>
  </si>
  <si>
    <t>THESSALIA</t>
  </si>
  <si>
    <t>IONIA NISIA</t>
  </si>
  <si>
    <t>DYTIKI ELLADA</t>
  </si>
  <si>
    <t>STEREA ELLADA</t>
  </si>
  <si>
    <t>PELOPONNISOS</t>
  </si>
  <si>
    <t>GREECE</t>
  </si>
  <si>
    <t xml:space="preserve"> REGION</t>
  </si>
  <si>
    <t>* εκτίμηση - estimated value</t>
  </si>
  <si>
    <t>Φορτηγά που κυκλοφορούσαν  στην Ελλάδα κατά το τέλος των ετών 1990 - 2016 *  - Lorries in circulation, by region  in Greece  : 1990 - 2016 *</t>
  </si>
  <si>
    <t>Ελκυστήρες που κυκλοφορούσαν  στην Ελλάδα κατά το τέλος των ετών 1990 - 2016 * - Road Tractors in circulation, by region  in Greece  : 1990 - 2016 *</t>
  </si>
  <si>
    <t>Ημιεπικαθήμενα και επικαθήμενα οχήματα που κυκλοφορούσαν  στην Ελλάδα κατά το τέλος των ετών 1990 - 2016 * - Semi-trailers and Trailers in circulation, by region  in Greece  : 1990 - 2016 *</t>
  </si>
  <si>
    <t>Φορτηγά οχήματα Ειδικής Χρήσης-Ειδικού Σκοπού που κυκλοφορούσαν  στην Ελλάδα κατά το τέλος των ετών 1990 - 2016 * - Special Purpose Road Vehicles in circulation, by region  in Greece  : 1990 - 2016 *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</si>
</sst>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6"/>
      <name val="Arial"/>
      <family val="2"/>
    </font>
    <font>
      <sz val="12"/>
      <name val="Arial"/>
      <family val="2"/>
    </font>
    <font>
      <sz val="10"/>
      <name val="Cambria"/>
      <family val="1"/>
      <charset val="161"/>
      <scheme val="major"/>
    </font>
    <font>
      <b/>
      <sz val="10"/>
      <name val="Cambria"/>
      <family val="1"/>
      <charset val="161"/>
      <scheme val="major"/>
    </font>
    <font>
      <b/>
      <sz val="9"/>
      <name val="Cambria"/>
      <family val="1"/>
      <charset val="161"/>
      <scheme val="major"/>
    </font>
    <font>
      <b/>
      <sz val="20"/>
      <name val="Cambria"/>
      <family val="1"/>
      <charset val="161"/>
      <scheme val="major"/>
    </font>
    <font>
      <b/>
      <sz val="16"/>
      <name val="Cambria"/>
      <family val="1"/>
      <charset val="161"/>
      <scheme val="major"/>
    </font>
    <font>
      <sz val="16"/>
      <name val="Cambria"/>
      <family val="1"/>
      <charset val="161"/>
      <scheme val="major"/>
    </font>
    <font>
      <b/>
      <sz val="12"/>
      <name val="Cambria"/>
      <family val="1"/>
      <charset val="161"/>
      <scheme val="major"/>
    </font>
    <font>
      <sz val="12"/>
      <name val="Cambria"/>
      <family val="1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7" fillId="0" borderId="0" xfId="0" applyFont="1"/>
    <xf numFmtId="3" fontId="7" fillId="0" borderId="2" xfId="0" applyNumberFormat="1" applyFont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0" fontId="7" fillId="0" borderId="0" xfId="0" applyFont="1" applyBorder="1"/>
    <xf numFmtId="3" fontId="7" fillId="3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wrapText="1"/>
    </xf>
    <xf numFmtId="0" fontId="9" fillId="0" borderId="5" xfId="0" applyFont="1" applyFill="1" applyBorder="1"/>
    <xf numFmtId="0" fontId="9" fillId="0" borderId="6" xfId="0" applyFont="1" applyFill="1" applyBorder="1"/>
    <xf numFmtId="0" fontId="8" fillId="0" borderId="4" xfId="0" applyFont="1" applyFill="1" applyBorder="1"/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9" fillId="0" borderId="12" xfId="0" applyFont="1" applyFill="1" applyBorder="1"/>
    <xf numFmtId="3" fontId="7" fillId="3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/>
    </xf>
    <xf numFmtId="3" fontId="7" fillId="5" borderId="14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/>
    </xf>
    <xf numFmtId="3" fontId="7" fillId="5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/>
    <xf numFmtId="3" fontId="7" fillId="3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/>
    </xf>
    <xf numFmtId="3" fontId="7" fillId="5" borderId="18" xfId="0" applyNumberFormat="1" applyFont="1" applyFill="1" applyBorder="1" applyAlignment="1">
      <alignment horizontal="right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3" fontId="1" fillId="3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wrapText="1"/>
    </xf>
    <xf numFmtId="3" fontId="1" fillId="3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10" fillId="4" borderId="20" xfId="0" applyNumberFormat="1" applyFont="1" applyFill="1" applyBorder="1" applyAlignment="1">
      <alignment vertical="center" wrapText="1"/>
    </xf>
    <xf numFmtId="0" fontId="7" fillId="0" borderId="20" xfId="0" applyFont="1" applyBorder="1" applyAlignment="1"/>
    <xf numFmtId="0" fontId="0" fillId="0" borderId="20" xfId="0" applyBorder="1" applyAlignment="1"/>
    <xf numFmtId="0" fontId="11" fillId="4" borderId="20" xfId="0" applyNumberFormat="1" applyFont="1" applyFill="1" applyBorder="1" applyAlignment="1">
      <alignment vertical="center" wrapText="1"/>
    </xf>
    <xf numFmtId="0" fontId="12" fillId="0" borderId="20" xfId="0" applyFont="1" applyBorder="1" applyAlignment="1"/>
    <xf numFmtId="0" fontId="5" fillId="0" borderId="20" xfId="0" applyFont="1" applyBorder="1" applyAlignment="1"/>
    <xf numFmtId="0" fontId="13" fillId="4" borderId="20" xfId="0" applyNumberFormat="1" applyFont="1" applyFill="1" applyBorder="1" applyAlignment="1">
      <alignment vertical="center" wrapText="1"/>
    </xf>
    <xf numFmtId="0" fontId="14" fillId="0" borderId="20" xfId="0" applyFont="1" applyBorder="1" applyAlignment="1"/>
    <xf numFmtId="0" fontId="6" fillId="0" borderId="20" xfId="0" applyFont="1" applyBorder="1" applyAlignment="1"/>
  </cellXfs>
  <cellStyles count="3">
    <cellStyle name="Normal 2" xfId="1"/>
    <cellStyle name="Βασικό_Φύλλο1" xfId="2"/>
    <cellStyle name="Κανονικό" xfId="0" builtinId="0"/>
  </cellStyles>
  <dxfs count="54"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workbookViewId="0">
      <selection activeCell="F11" sqref="F11"/>
    </sheetView>
  </sheetViews>
  <sheetFormatPr defaultColWidth="9.1796875" defaultRowHeight="12.5"/>
  <cols>
    <col min="1" max="1" width="28.08984375" style="6" customWidth="1"/>
    <col min="2" max="2" width="5" style="6" bestFit="1" customWidth="1"/>
    <col min="3" max="11" width="7.36328125" style="6" bestFit="1" customWidth="1"/>
    <col min="12" max="16" width="5.1796875" style="6" bestFit="1" customWidth="1"/>
    <col min="17" max="23" width="8.90625" style="6" bestFit="1" customWidth="1"/>
    <col min="24" max="24" width="9.7265625" style="6" customWidth="1"/>
    <col min="25" max="27" width="8.90625" style="6" bestFit="1" customWidth="1"/>
    <col min="28" max="29" width="8.90625" style="6" customWidth="1"/>
    <col min="30" max="30" width="26.54296875" style="6" bestFit="1" customWidth="1"/>
    <col min="31" max="16384" width="9.1796875" style="6"/>
  </cols>
  <sheetData>
    <row r="1" spans="1:30" ht="27.75" customHeight="1" thickBot="1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</row>
    <row r="2" spans="1:30" ht="41.5" customHeight="1" thickBot="1">
      <c r="A2" s="15" t="s">
        <v>28</v>
      </c>
      <c r="B2" s="16" t="s">
        <v>1</v>
      </c>
      <c r="C2" s="17">
        <f>VALUE("2004")-14</f>
        <v>1990</v>
      </c>
      <c r="D2" s="17">
        <f>VALUE("2004")-13</f>
        <v>1991</v>
      </c>
      <c r="E2" s="17">
        <f>VALUE("2004")-12</f>
        <v>1992</v>
      </c>
      <c r="F2" s="17">
        <f>VALUE("2004")-11</f>
        <v>1993</v>
      </c>
      <c r="G2" s="17">
        <f>VALUE("2004")-10</f>
        <v>1994</v>
      </c>
      <c r="H2" s="17">
        <f>VALUE("2004")-9</f>
        <v>1995</v>
      </c>
      <c r="I2" s="17">
        <f>VALUE("2004")-8</f>
        <v>1996</v>
      </c>
      <c r="J2" s="17">
        <f>VALUE("2004")-7</f>
        <v>1997</v>
      </c>
      <c r="K2" s="17">
        <f>VALUE("2004")-6</f>
        <v>1998</v>
      </c>
      <c r="L2" s="17">
        <f>VALUE("2004")-5</f>
        <v>1999</v>
      </c>
      <c r="M2" s="17">
        <f>VALUE("2004")-4</f>
        <v>2000</v>
      </c>
      <c r="N2" s="17">
        <f>VALUE("2004")-3</f>
        <v>2001</v>
      </c>
      <c r="O2" s="17">
        <f>VALUE("2004")-2</f>
        <v>2002</v>
      </c>
      <c r="P2" s="17">
        <f>VALUE("2004")-1</f>
        <v>2003</v>
      </c>
      <c r="Q2" s="17">
        <f>VALUE("2004")-0</f>
        <v>2004</v>
      </c>
      <c r="R2" s="17">
        <f>VALUE("2013")-8</f>
        <v>2005</v>
      </c>
      <c r="S2" s="17">
        <f>VALUE("2013")-7</f>
        <v>2006</v>
      </c>
      <c r="T2" s="17">
        <f>VALUE("2013")-6</f>
        <v>2007</v>
      </c>
      <c r="U2" s="17">
        <f>VALUE("2013")-5</f>
        <v>2008</v>
      </c>
      <c r="V2" s="17">
        <f>VALUE("2013")-4</f>
        <v>2009</v>
      </c>
      <c r="W2" s="17">
        <f>VALUE("2013")-3</f>
        <v>2010</v>
      </c>
      <c r="X2" s="17">
        <f>VALUE("2013")-2</f>
        <v>2011</v>
      </c>
      <c r="Y2" s="17">
        <f>VALUE("2013")-1</f>
        <v>2012</v>
      </c>
      <c r="Z2" s="17">
        <f>VALUE("2013")-0</f>
        <v>2013</v>
      </c>
      <c r="AA2" s="17">
        <f>VALUE("2013")+1</f>
        <v>2014</v>
      </c>
      <c r="AB2" s="17">
        <f>VALUE("2013")+2</f>
        <v>2015</v>
      </c>
      <c r="AC2" s="17">
        <f>VALUE("2013")+3</f>
        <v>2016</v>
      </c>
      <c r="AD2" s="18" t="s">
        <v>64</v>
      </c>
    </row>
    <row r="3" spans="1:30" ht="28" customHeight="1" thickBot="1">
      <c r="A3" s="11" t="s">
        <v>46</v>
      </c>
      <c r="B3" s="24" t="s">
        <v>2</v>
      </c>
      <c r="C3" s="25">
        <v>747700</v>
      </c>
      <c r="D3" s="25">
        <v>773800</v>
      </c>
      <c r="E3" s="25">
        <v>776400</v>
      </c>
      <c r="F3" s="25">
        <v>803600</v>
      </c>
      <c r="G3" s="25">
        <v>826200</v>
      </c>
      <c r="H3" s="25">
        <v>858900</v>
      </c>
      <c r="I3" s="25">
        <v>888700</v>
      </c>
      <c r="J3" s="25">
        <v>925100</v>
      </c>
      <c r="K3" s="25">
        <v>960300</v>
      </c>
      <c r="L3" s="26" t="s">
        <v>0</v>
      </c>
      <c r="M3" s="26" t="s">
        <v>0</v>
      </c>
      <c r="N3" s="26" t="s">
        <v>0</v>
      </c>
      <c r="O3" s="26" t="s">
        <v>0</v>
      </c>
      <c r="P3" s="26" t="s">
        <v>0</v>
      </c>
      <c r="Q3" s="25">
        <v>1130766</v>
      </c>
      <c r="R3" s="25">
        <v>1155749</v>
      </c>
      <c r="S3" s="25">
        <v>1186745</v>
      </c>
      <c r="T3" s="25">
        <v>1220393</v>
      </c>
      <c r="U3" s="25">
        <v>1251203</v>
      </c>
      <c r="V3" s="25">
        <v>1261689</v>
      </c>
      <c r="W3" s="25">
        <v>1276337</v>
      </c>
      <c r="X3" s="25">
        <v>1278014</v>
      </c>
      <c r="Y3" s="25">
        <v>1274987</v>
      </c>
      <c r="Z3" s="25">
        <v>1272113</v>
      </c>
      <c r="AA3" s="25">
        <v>1274025</v>
      </c>
      <c r="AB3" s="25">
        <v>1272137</v>
      </c>
      <c r="AC3" s="25">
        <v>1282193</v>
      </c>
      <c r="AD3" s="27" t="s">
        <v>63</v>
      </c>
    </row>
    <row r="4" spans="1:30" ht="28" customHeight="1">
      <c r="A4" s="28" t="s">
        <v>29</v>
      </c>
      <c r="B4" s="29" t="s">
        <v>3</v>
      </c>
      <c r="C4" s="30">
        <v>185300</v>
      </c>
      <c r="D4" s="30">
        <v>177000</v>
      </c>
      <c r="E4" s="30">
        <v>179800</v>
      </c>
      <c r="F4" s="30">
        <v>185400</v>
      </c>
      <c r="G4" s="30">
        <v>190100</v>
      </c>
      <c r="H4" s="30">
        <v>199600</v>
      </c>
      <c r="I4" s="30">
        <v>204800</v>
      </c>
      <c r="J4" s="30">
        <v>211400</v>
      </c>
      <c r="K4" s="30">
        <v>217400</v>
      </c>
      <c r="L4" s="31" t="s">
        <v>0</v>
      </c>
      <c r="M4" s="31" t="s">
        <v>0</v>
      </c>
      <c r="N4" s="31" t="s">
        <v>0</v>
      </c>
      <c r="O4" s="31" t="s">
        <v>0</v>
      </c>
      <c r="P4" s="31" t="s">
        <v>0</v>
      </c>
      <c r="Q4" s="30">
        <v>250719</v>
      </c>
      <c r="R4" s="30">
        <v>253826</v>
      </c>
      <c r="S4" s="30">
        <v>260085</v>
      </c>
      <c r="T4" s="30">
        <v>266405</v>
      </c>
      <c r="U4" s="30">
        <v>271536</v>
      </c>
      <c r="V4" s="30">
        <v>272631</v>
      </c>
      <c r="W4" s="30">
        <v>272655</v>
      </c>
      <c r="X4" s="30">
        <v>270263</v>
      </c>
      <c r="Y4" s="30">
        <v>267538</v>
      </c>
      <c r="Z4" s="30">
        <v>265752</v>
      </c>
      <c r="AA4" s="30">
        <v>265975</v>
      </c>
      <c r="AB4" s="30">
        <v>261655</v>
      </c>
      <c r="AC4" s="30">
        <v>271660</v>
      </c>
      <c r="AD4" s="14" t="s">
        <v>47</v>
      </c>
    </row>
    <row r="5" spans="1:30" ht="28" customHeight="1" thickBot="1">
      <c r="A5" s="19" t="s">
        <v>30</v>
      </c>
      <c r="B5" s="32" t="s">
        <v>4</v>
      </c>
      <c r="C5" s="22">
        <v>185300</v>
      </c>
      <c r="D5" s="22">
        <v>177000</v>
      </c>
      <c r="E5" s="22">
        <v>179800</v>
      </c>
      <c r="F5" s="22">
        <v>185400</v>
      </c>
      <c r="G5" s="22">
        <v>190100</v>
      </c>
      <c r="H5" s="22">
        <v>199600</v>
      </c>
      <c r="I5" s="22">
        <v>204800</v>
      </c>
      <c r="J5" s="22">
        <v>211400</v>
      </c>
      <c r="K5" s="22">
        <v>217400</v>
      </c>
      <c r="L5" s="23" t="s">
        <v>0</v>
      </c>
      <c r="M5" s="23" t="s">
        <v>0</v>
      </c>
      <c r="N5" s="23" t="s">
        <v>0</v>
      </c>
      <c r="O5" s="23" t="s">
        <v>0</v>
      </c>
      <c r="P5" s="23" t="s">
        <v>0</v>
      </c>
      <c r="Q5" s="22">
        <v>250719</v>
      </c>
      <c r="R5" s="22">
        <v>253826</v>
      </c>
      <c r="S5" s="22">
        <v>260085</v>
      </c>
      <c r="T5" s="22">
        <v>266405</v>
      </c>
      <c r="U5" s="22">
        <v>271536</v>
      </c>
      <c r="V5" s="22">
        <v>272631</v>
      </c>
      <c r="W5" s="22">
        <v>272655</v>
      </c>
      <c r="X5" s="22">
        <v>270263</v>
      </c>
      <c r="Y5" s="22">
        <v>267538</v>
      </c>
      <c r="Z5" s="22">
        <v>265752</v>
      </c>
      <c r="AA5" s="22">
        <v>265975</v>
      </c>
      <c r="AB5" s="22">
        <v>261655</v>
      </c>
      <c r="AC5" s="22">
        <v>271660</v>
      </c>
      <c r="AD5" s="20" t="s">
        <v>47</v>
      </c>
    </row>
    <row r="6" spans="1:30" ht="28" customHeight="1">
      <c r="A6" s="11" t="s">
        <v>31</v>
      </c>
      <c r="B6" s="33" t="s">
        <v>5</v>
      </c>
      <c r="C6" s="30">
        <v>102200</v>
      </c>
      <c r="D6" s="30">
        <v>106400</v>
      </c>
      <c r="E6" s="30">
        <v>106600</v>
      </c>
      <c r="F6" s="30">
        <v>111000</v>
      </c>
      <c r="G6" s="30">
        <v>114700</v>
      </c>
      <c r="H6" s="30">
        <v>118600</v>
      </c>
      <c r="I6" s="30">
        <v>122600</v>
      </c>
      <c r="J6" s="30">
        <v>128200</v>
      </c>
      <c r="K6" s="30">
        <v>133600</v>
      </c>
      <c r="L6" s="31" t="s">
        <v>0</v>
      </c>
      <c r="M6" s="31" t="s">
        <v>0</v>
      </c>
      <c r="N6" s="31" t="s">
        <v>0</v>
      </c>
      <c r="O6" s="31" t="s">
        <v>0</v>
      </c>
      <c r="P6" s="31" t="s">
        <v>0</v>
      </c>
      <c r="Q6" s="30">
        <v>160183</v>
      </c>
      <c r="R6" s="30">
        <v>165073</v>
      </c>
      <c r="S6" s="30">
        <v>170569</v>
      </c>
      <c r="T6" s="30">
        <v>176663</v>
      </c>
      <c r="U6" s="30">
        <v>181819</v>
      </c>
      <c r="V6" s="30">
        <v>183748</v>
      </c>
      <c r="W6" s="30">
        <v>185755</v>
      </c>
      <c r="X6" s="30">
        <v>186487</v>
      </c>
      <c r="Y6" s="30">
        <v>186637</v>
      </c>
      <c r="Z6" s="30">
        <v>186853</v>
      </c>
      <c r="AA6" s="30">
        <v>187592</v>
      </c>
      <c r="AB6" s="30">
        <v>199549</v>
      </c>
      <c r="AC6" s="30">
        <v>200375</v>
      </c>
      <c r="AD6" s="11" t="s">
        <v>48</v>
      </c>
    </row>
    <row r="7" spans="1:30" ht="28" customHeight="1">
      <c r="A7" s="12" t="s">
        <v>32</v>
      </c>
      <c r="B7" s="10" t="s">
        <v>6</v>
      </c>
      <c r="C7" s="7">
        <v>17300</v>
      </c>
      <c r="D7" s="7">
        <v>17900</v>
      </c>
      <c r="E7" s="7">
        <v>17900</v>
      </c>
      <c r="F7" s="7">
        <v>18600</v>
      </c>
      <c r="G7" s="7">
        <v>19100</v>
      </c>
      <c r="H7" s="7">
        <v>19800</v>
      </c>
      <c r="I7" s="7">
        <v>20500</v>
      </c>
      <c r="J7" s="7">
        <v>21300</v>
      </c>
      <c r="K7" s="7">
        <v>22300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7">
        <v>26209</v>
      </c>
      <c r="R7" s="7">
        <v>27000</v>
      </c>
      <c r="S7" s="7">
        <v>27839</v>
      </c>
      <c r="T7" s="7">
        <v>28437</v>
      </c>
      <c r="U7" s="7">
        <v>28977</v>
      </c>
      <c r="V7" s="7">
        <v>29267</v>
      </c>
      <c r="W7" s="7">
        <v>29664</v>
      </c>
      <c r="X7" s="7">
        <v>29666</v>
      </c>
      <c r="Y7" s="7">
        <v>29609</v>
      </c>
      <c r="Z7" s="7">
        <v>29526</v>
      </c>
      <c r="AA7" s="7">
        <v>29549</v>
      </c>
      <c r="AB7" s="7">
        <v>33151</v>
      </c>
      <c r="AC7" s="7">
        <v>33046</v>
      </c>
      <c r="AD7" s="12" t="s">
        <v>49</v>
      </c>
    </row>
    <row r="8" spans="1:30" ht="28" customHeight="1">
      <c r="A8" s="12" t="s">
        <v>33</v>
      </c>
      <c r="B8" s="10" t="s">
        <v>7</v>
      </c>
      <c r="C8" s="7">
        <v>17500</v>
      </c>
      <c r="D8" s="7">
        <v>18600</v>
      </c>
      <c r="E8" s="7">
        <v>18900</v>
      </c>
      <c r="F8" s="7">
        <v>20200</v>
      </c>
      <c r="G8" s="7">
        <v>21200</v>
      </c>
      <c r="H8" s="7">
        <v>21800</v>
      </c>
      <c r="I8" s="7">
        <v>22500</v>
      </c>
      <c r="J8" s="7">
        <v>23400</v>
      </c>
      <c r="K8" s="7">
        <v>24300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7">
        <v>29518</v>
      </c>
      <c r="R8" s="7">
        <v>30274</v>
      </c>
      <c r="S8" s="7">
        <v>31297</v>
      </c>
      <c r="T8" s="7">
        <v>32383</v>
      </c>
      <c r="U8" s="7">
        <v>33378</v>
      </c>
      <c r="V8" s="7">
        <v>33655</v>
      </c>
      <c r="W8" s="7">
        <v>33713</v>
      </c>
      <c r="X8" s="7">
        <v>33831</v>
      </c>
      <c r="Y8" s="7">
        <v>33861</v>
      </c>
      <c r="Z8" s="7">
        <v>33887</v>
      </c>
      <c r="AA8" s="7">
        <v>33989</v>
      </c>
      <c r="AB8" s="7">
        <v>38664</v>
      </c>
      <c r="AC8" s="7">
        <v>38862</v>
      </c>
      <c r="AD8" s="12" t="s">
        <v>50</v>
      </c>
    </row>
    <row r="9" spans="1:30" ht="28" customHeight="1" thickBot="1">
      <c r="A9" s="13" t="s">
        <v>34</v>
      </c>
      <c r="B9" s="21" t="s">
        <v>8</v>
      </c>
      <c r="C9" s="22">
        <v>67400</v>
      </c>
      <c r="D9" s="22">
        <v>69800</v>
      </c>
      <c r="E9" s="22">
        <v>69800</v>
      </c>
      <c r="F9" s="22">
        <v>72200</v>
      </c>
      <c r="G9" s="22">
        <v>74400</v>
      </c>
      <c r="H9" s="22">
        <v>77000</v>
      </c>
      <c r="I9" s="22">
        <v>79600</v>
      </c>
      <c r="J9" s="22">
        <v>83400</v>
      </c>
      <c r="K9" s="22">
        <v>87000</v>
      </c>
      <c r="L9" s="23" t="s">
        <v>0</v>
      </c>
      <c r="M9" s="23" t="s">
        <v>0</v>
      </c>
      <c r="N9" s="23" t="s">
        <v>0</v>
      </c>
      <c r="O9" s="23" t="s">
        <v>0</v>
      </c>
      <c r="P9" s="23" t="s">
        <v>0</v>
      </c>
      <c r="Q9" s="22">
        <v>104456</v>
      </c>
      <c r="R9" s="22">
        <v>107799</v>
      </c>
      <c r="S9" s="22">
        <v>111433</v>
      </c>
      <c r="T9" s="22">
        <v>115843</v>
      </c>
      <c r="U9" s="22">
        <v>119464</v>
      </c>
      <c r="V9" s="22">
        <v>120826</v>
      </c>
      <c r="W9" s="22">
        <v>122378</v>
      </c>
      <c r="X9" s="22">
        <v>122990</v>
      </c>
      <c r="Y9" s="22">
        <v>123167</v>
      </c>
      <c r="Z9" s="22">
        <v>123440</v>
      </c>
      <c r="AA9" s="22">
        <v>124054</v>
      </c>
      <c r="AB9" s="22">
        <v>127734</v>
      </c>
      <c r="AC9" s="22">
        <v>128467</v>
      </c>
      <c r="AD9" s="13" t="s">
        <v>51</v>
      </c>
    </row>
    <row r="10" spans="1:30" ht="28" customHeight="1">
      <c r="A10" s="14" t="s">
        <v>35</v>
      </c>
      <c r="B10" s="33" t="s">
        <v>9</v>
      </c>
      <c r="C10" s="30">
        <v>215900</v>
      </c>
      <c r="D10" s="30">
        <v>222300</v>
      </c>
      <c r="E10" s="30">
        <v>220000</v>
      </c>
      <c r="F10" s="30">
        <v>227900</v>
      </c>
      <c r="G10" s="30">
        <v>235700</v>
      </c>
      <c r="H10" s="30">
        <v>246300</v>
      </c>
      <c r="I10" s="30">
        <v>257500</v>
      </c>
      <c r="J10" s="30">
        <v>270600</v>
      </c>
      <c r="K10" s="30">
        <v>283200</v>
      </c>
      <c r="L10" s="31" t="s">
        <v>0</v>
      </c>
      <c r="M10" s="31" t="s">
        <v>0</v>
      </c>
      <c r="N10" s="31" t="s">
        <v>0</v>
      </c>
      <c r="O10" s="31" t="s">
        <v>0</v>
      </c>
      <c r="P10" s="31" t="s">
        <v>0</v>
      </c>
      <c r="Q10" s="30">
        <v>337298</v>
      </c>
      <c r="R10" s="30">
        <v>345954</v>
      </c>
      <c r="S10" s="30">
        <v>355330</v>
      </c>
      <c r="T10" s="30">
        <v>365654</v>
      </c>
      <c r="U10" s="30">
        <v>375248</v>
      </c>
      <c r="V10" s="30">
        <v>377924</v>
      </c>
      <c r="W10" s="30">
        <v>383537</v>
      </c>
      <c r="X10" s="30">
        <v>384543</v>
      </c>
      <c r="Y10" s="30">
        <v>383351</v>
      </c>
      <c r="Z10" s="30">
        <v>381931</v>
      </c>
      <c r="AA10" s="30">
        <v>381675</v>
      </c>
      <c r="AB10" s="30">
        <v>374074</v>
      </c>
      <c r="AC10" s="30">
        <v>372449</v>
      </c>
      <c r="AD10" s="14" t="s">
        <v>52</v>
      </c>
    </row>
    <row r="11" spans="1:30" ht="28" customHeight="1">
      <c r="A11" s="12" t="s">
        <v>36</v>
      </c>
      <c r="B11" s="10" t="s">
        <v>10</v>
      </c>
      <c r="C11" s="7">
        <v>39300</v>
      </c>
      <c r="D11" s="7">
        <v>40100</v>
      </c>
      <c r="E11" s="7">
        <v>40400</v>
      </c>
      <c r="F11" s="7">
        <v>41900</v>
      </c>
      <c r="G11" s="7">
        <v>43000</v>
      </c>
      <c r="H11" s="7">
        <v>44900</v>
      </c>
      <c r="I11" s="7">
        <v>47100</v>
      </c>
      <c r="J11" s="7">
        <v>50300</v>
      </c>
      <c r="K11" s="7">
        <v>53300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7">
        <v>65094</v>
      </c>
      <c r="R11" s="7">
        <v>66755</v>
      </c>
      <c r="S11" s="7">
        <v>68590</v>
      </c>
      <c r="T11" s="7">
        <v>70369</v>
      </c>
      <c r="U11" s="7">
        <v>72480</v>
      </c>
      <c r="V11" s="7">
        <v>73648</v>
      </c>
      <c r="W11" s="7">
        <v>74945</v>
      </c>
      <c r="X11" s="7">
        <v>75451</v>
      </c>
      <c r="Y11" s="7">
        <v>75637</v>
      </c>
      <c r="Z11" s="7">
        <v>75753</v>
      </c>
      <c r="AA11" s="7">
        <v>76012</v>
      </c>
      <c r="AB11" s="7">
        <v>77863</v>
      </c>
      <c r="AC11" s="7">
        <v>77749</v>
      </c>
      <c r="AD11" s="12" t="s">
        <v>53</v>
      </c>
    </row>
    <row r="12" spans="1:30" ht="28" customHeight="1">
      <c r="A12" s="12" t="s">
        <v>37</v>
      </c>
      <c r="B12" s="10" t="s">
        <v>11</v>
      </c>
      <c r="C12" s="7">
        <v>129900</v>
      </c>
      <c r="D12" s="7">
        <v>134400</v>
      </c>
      <c r="E12" s="7">
        <v>132100</v>
      </c>
      <c r="F12" s="7">
        <v>136900</v>
      </c>
      <c r="G12" s="7">
        <v>141800</v>
      </c>
      <c r="H12" s="7">
        <v>148600</v>
      </c>
      <c r="I12" s="7">
        <v>154800</v>
      </c>
      <c r="J12" s="7">
        <v>161700</v>
      </c>
      <c r="K12" s="7">
        <v>168400</v>
      </c>
      <c r="L12" s="8" t="s">
        <v>0</v>
      </c>
      <c r="M12" s="8" t="s">
        <v>0</v>
      </c>
      <c r="N12" s="8" t="s">
        <v>0</v>
      </c>
      <c r="O12" s="8" t="s">
        <v>0</v>
      </c>
      <c r="P12" s="8" t="s">
        <v>0</v>
      </c>
      <c r="Q12" s="7">
        <v>199836</v>
      </c>
      <c r="R12" s="7">
        <v>205142</v>
      </c>
      <c r="S12" s="7">
        <v>210632</v>
      </c>
      <c r="T12" s="7">
        <v>216835</v>
      </c>
      <c r="U12" s="7">
        <v>221928</v>
      </c>
      <c r="V12" s="7">
        <v>222552</v>
      </c>
      <c r="W12" s="7">
        <v>225336</v>
      </c>
      <c r="X12" s="7">
        <v>225476</v>
      </c>
      <c r="Y12" s="7">
        <v>224136</v>
      </c>
      <c r="Z12" s="7">
        <v>222603</v>
      </c>
      <c r="AA12" s="7">
        <v>221920</v>
      </c>
      <c r="AB12" s="7">
        <v>213149</v>
      </c>
      <c r="AC12" s="7">
        <v>212141</v>
      </c>
      <c r="AD12" s="12" t="s">
        <v>54</v>
      </c>
    </row>
    <row r="13" spans="1:30" ht="28" customHeight="1">
      <c r="A13" s="12" t="s">
        <v>38</v>
      </c>
      <c r="B13" s="10" t="s">
        <v>12</v>
      </c>
      <c r="C13" s="7">
        <v>21600</v>
      </c>
      <c r="D13" s="7">
        <v>22100</v>
      </c>
      <c r="E13" s="7">
        <v>21900</v>
      </c>
      <c r="F13" s="7">
        <v>22700</v>
      </c>
      <c r="G13" s="7">
        <v>23700</v>
      </c>
      <c r="H13" s="7">
        <v>24700</v>
      </c>
      <c r="I13" s="7">
        <v>26400</v>
      </c>
      <c r="J13" s="7">
        <v>28000</v>
      </c>
      <c r="K13" s="7">
        <v>29500</v>
      </c>
      <c r="L13" s="8" t="s">
        <v>0</v>
      </c>
      <c r="M13" s="8" t="s">
        <v>0</v>
      </c>
      <c r="N13" s="8" t="s">
        <v>0</v>
      </c>
      <c r="O13" s="8" t="s">
        <v>0</v>
      </c>
      <c r="P13" s="8" t="s">
        <v>0</v>
      </c>
      <c r="Q13" s="7">
        <v>34127</v>
      </c>
      <c r="R13" s="7">
        <v>34871</v>
      </c>
      <c r="S13" s="7">
        <v>35851</v>
      </c>
      <c r="T13" s="7">
        <v>36868</v>
      </c>
      <c r="U13" s="7">
        <v>37904</v>
      </c>
      <c r="V13" s="7">
        <v>38303</v>
      </c>
      <c r="W13" s="7">
        <v>38940</v>
      </c>
      <c r="X13" s="7">
        <v>39020</v>
      </c>
      <c r="Y13" s="7">
        <v>39031</v>
      </c>
      <c r="Z13" s="7">
        <v>39055</v>
      </c>
      <c r="AA13" s="7">
        <v>39077</v>
      </c>
      <c r="AB13" s="7">
        <v>38964</v>
      </c>
      <c r="AC13" s="7">
        <v>38475</v>
      </c>
      <c r="AD13" s="12" t="s">
        <v>55</v>
      </c>
    </row>
    <row r="14" spans="1:30" ht="28" customHeight="1" thickBot="1">
      <c r="A14" s="12" t="s">
        <v>39</v>
      </c>
      <c r="B14" s="21" t="s">
        <v>13</v>
      </c>
      <c r="C14" s="22">
        <v>25100</v>
      </c>
      <c r="D14" s="22">
        <v>25700</v>
      </c>
      <c r="E14" s="22">
        <v>25600</v>
      </c>
      <c r="F14" s="22">
        <v>26400</v>
      </c>
      <c r="G14" s="22">
        <v>27200</v>
      </c>
      <c r="H14" s="22">
        <v>28100</v>
      </c>
      <c r="I14" s="22">
        <v>29200</v>
      </c>
      <c r="J14" s="22">
        <v>30600</v>
      </c>
      <c r="K14" s="22">
        <v>32000</v>
      </c>
      <c r="L14" s="23" t="s">
        <v>0</v>
      </c>
      <c r="M14" s="23" t="s">
        <v>0</v>
      </c>
      <c r="N14" s="23" t="s">
        <v>0</v>
      </c>
      <c r="O14" s="23" t="s">
        <v>0</v>
      </c>
      <c r="P14" s="23" t="s">
        <v>0</v>
      </c>
      <c r="Q14" s="22">
        <v>38241</v>
      </c>
      <c r="R14" s="22">
        <v>39186</v>
      </c>
      <c r="S14" s="22">
        <v>40257</v>
      </c>
      <c r="T14" s="22">
        <v>41582</v>
      </c>
      <c r="U14" s="22">
        <v>42936</v>
      </c>
      <c r="V14" s="22">
        <v>43421</v>
      </c>
      <c r="W14" s="22">
        <v>44316</v>
      </c>
      <c r="X14" s="22">
        <v>44596</v>
      </c>
      <c r="Y14" s="22">
        <v>44547</v>
      </c>
      <c r="Z14" s="22">
        <v>44520</v>
      </c>
      <c r="AA14" s="22">
        <v>44666</v>
      </c>
      <c r="AB14" s="22">
        <v>44098</v>
      </c>
      <c r="AC14" s="22">
        <v>44084</v>
      </c>
      <c r="AD14" s="13" t="s">
        <v>56</v>
      </c>
    </row>
    <row r="15" spans="1:30" ht="28" customHeight="1">
      <c r="A15" s="11" t="s">
        <v>40</v>
      </c>
      <c r="B15" s="33" t="s">
        <v>14</v>
      </c>
      <c r="C15" s="30">
        <v>244600</v>
      </c>
      <c r="D15" s="30">
        <v>267800</v>
      </c>
      <c r="E15" s="30">
        <v>269800</v>
      </c>
      <c r="F15" s="30">
        <v>279100</v>
      </c>
      <c r="G15" s="30">
        <v>285800</v>
      </c>
      <c r="H15" s="30">
        <v>294300</v>
      </c>
      <c r="I15" s="30">
        <v>303800</v>
      </c>
      <c r="J15" s="30">
        <v>314900</v>
      </c>
      <c r="K15" s="30">
        <v>326200</v>
      </c>
      <c r="L15" s="31" t="s">
        <v>0</v>
      </c>
      <c r="M15" s="31" t="s">
        <v>0</v>
      </c>
      <c r="N15" s="31" t="s">
        <v>0</v>
      </c>
      <c r="O15" s="31" t="s">
        <v>0</v>
      </c>
      <c r="P15" s="31" t="s">
        <v>0</v>
      </c>
      <c r="Q15" s="30">
        <v>382566</v>
      </c>
      <c r="R15" s="30">
        <v>390896</v>
      </c>
      <c r="S15" s="30">
        <v>400761</v>
      </c>
      <c r="T15" s="30">
        <v>411671</v>
      </c>
      <c r="U15" s="30">
        <v>422600</v>
      </c>
      <c r="V15" s="30">
        <v>427386</v>
      </c>
      <c r="W15" s="30">
        <v>434390</v>
      </c>
      <c r="X15" s="30">
        <v>436721</v>
      </c>
      <c r="Y15" s="30">
        <v>437461</v>
      </c>
      <c r="Z15" s="30">
        <v>437577</v>
      </c>
      <c r="AA15" s="30">
        <v>438783</v>
      </c>
      <c r="AB15" s="30">
        <v>436859</v>
      </c>
      <c r="AC15" s="30">
        <v>437709</v>
      </c>
      <c r="AD15" s="11" t="s">
        <v>57</v>
      </c>
    </row>
    <row r="16" spans="1:30" ht="28" customHeight="1">
      <c r="A16" s="12" t="s">
        <v>41</v>
      </c>
      <c r="B16" s="10" t="s">
        <v>15</v>
      </c>
      <c r="C16" s="7">
        <v>57700</v>
      </c>
      <c r="D16" s="7">
        <v>58900</v>
      </c>
      <c r="E16" s="7">
        <v>58300</v>
      </c>
      <c r="F16" s="7">
        <v>60700</v>
      </c>
      <c r="G16" s="7">
        <v>62800</v>
      </c>
      <c r="H16" s="7">
        <v>65200</v>
      </c>
      <c r="I16" s="7">
        <v>67600</v>
      </c>
      <c r="J16" s="7">
        <v>70400</v>
      </c>
      <c r="K16" s="7">
        <v>73400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7">
        <v>87974</v>
      </c>
      <c r="R16" s="7">
        <v>89794</v>
      </c>
      <c r="S16" s="7">
        <v>91617</v>
      </c>
      <c r="T16" s="7">
        <v>93934</v>
      </c>
      <c r="U16" s="7">
        <v>96834</v>
      </c>
      <c r="V16" s="7">
        <v>97559</v>
      </c>
      <c r="W16" s="7">
        <v>99511</v>
      </c>
      <c r="X16" s="7">
        <v>100171</v>
      </c>
      <c r="Y16" s="7">
        <v>100389</v>
      </c>
      <c r="Z16" s="7">
        <v>100401</v>
      </c>
      <c r="AA16" s="7">
        <v>100750</v>
      </c>
      <c r="AB16" s="7">
        <v>102062</v>
      </c>
      <c r="AC16" s="7">
        <v>102422</v>
      </c>
      <c r="AD16" s="12" t="s">
        <v>58</v>
      </c>
    </row>
    <row r="17" spans="1:30" ht="28" customHeight="1">
      <c r="A17" s="12" t="s">
        <v>42</v>
      </c>
      <c r="B17" s="10" t="s">
        <v>16</v>
      </c>
      <c r="C17" s="7">
        <v>15800</v>
      </c>
      <c r="D17" s="7">
        <v>16300</v>
      </c>
      <c r="E17" s="7">
        <v>16500</v>
      </c>
      <c r="F17" s="7">
        <v>17200</v>
      </c>
      <c r="G17" s="7">
        <v>17400</v>
      </c>
      <c r="H17" s="7">
        <v>18000</v>
      </c>
      <c r="I17" s="7">
        <v>18600</v>
      </c>
      <c r="J17" s="7">
        <v>19400</v>
      </c>
      <c r="K17" s="7">
        <v>20200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7">
        <v>24487</v>
      </c>
      <c r="R17" s="7">
        <v>24979</v>
      </c>
      <c r="S17" s="7">
        <v>25771</v>
      </c>
      <c r="T17" s="7">
        <v>26616</v>
      </c>
      <c r="U17" s="7">
        <v>27310</v>
      </c>
      <c r="V17" s="7">
        <v>27581</v>
      </c>
      <c r="W17" s="7">
        <v>27747</v>
      </c>
      <c r="X17" s="7">
        <v>27810</v>
      </c>
      <c r="Y17" s="7">
        <v>27818</v>
      </c>
      <c r="Z17" s="7">
        <v>27877</v>
      </c>
      <c r="AA17" s="7">
        <v>28055</v>
      </c>
      <c r="AB17" s="7">
        <v>30326</v>
      </c>
      <c r="AC17" s="7">
        <v>30466</v>
      </c>
      <c r="AD17" s="12" t="s">
        <v>59</v>
      </c>
    </row>
    <row r="18" spans="1:30" ht="28" customHeight="1">
      <c r="A18" s="12" t="s">
        <v>43</v>
      </c>
      <c r="B18" s="10" t="s">
        <v>17</v>
      </c>
      <c r="C18" s="7">
        <v>51300</v>
      </c>
      <c r="D18" s="7">
        <v>69100</v>
      </c>
      <c r="E18" s="7">
        <v>71500</v>
      </c>
      <c r="F18" s="7">
        <v>74100</v>
      </c>
      <c r="G18" s="7">
        <v>76200</v>
      </c>
      <c r="H18" s="7">
        <v>78400</v>
      </c>
      <c r="I18" s="7">
        <v>80700</v>
      </c>
      <c r="J18" s="7">
        <v>83300</v>
      </c>
      <c r="K18" s="7">
        <v>85800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7">
        <v>97021</v>
      </c>
      <c r="R18" s="7">
        <v>98789</v>
      </c>
      <c r="S18" s="7">
        <v>101191</v>
      </c>
      <c r="T18" s="7">
        <v>103742</v>
      </c>
      <c r="U18" s="7">
        <v>106103</v>
      </c>
      <c r="V18" s="7">
        <v>107072</v>
      </c>
      <c r="W18" s="7">
        <v>108705</v>
      </c>
      <c r="X18" s="7">
        <v>109210</v>
      </c>
      <c r="Y18" s="7">
        <v>109334</v>
      </c>
      <c r="Z18" s="7">
        <v>109366</v>
      </c>
      <c r="AA18" s="7">
        <v>109679</v>
      </c>
      <c r="AB18" s="7">
        <v>94071</v>
      </c>
      <c r="AC18" s="7">
        <v>94546</v>
      </c>
      <c r="AD18" s="12" t="s">
        <v>60</v>
      </c>
    </row>
    <row r="19" spans="1:30" ht="28" customHeight="1">
      <c r="A19" s="12" t="s">
        <v>44</v>
      </c>
      <c r="B19" s="10" t="s">
        <v>18</v>
      </c>
      <c r="C19" s="7">
        <v>57200</v>
      </c>
      <c r="D19" s="7">
        <v>59100</v>
      </c>
      <c r="E19" s="7">
        <v>59600</v>
      </c>
      <c r="F19" s="7">
        <v>61200</v>
      </c>
      <c r="G19" s="7">
        <v>62300</v>
      </c>
      <c r="H19" s="7">
        <v>64000</v>
      </c>
      <c r="I19" s="7">
        <v>65900</v>
      </c>
      <c r="J19" s="7">
        <v>68200</v>
      </c>
      <c r="K19" s="7">
        <v>70500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7">
        <v>82751</v>
      </c>
      <c r="R19" s="7">
        <v>84583</v>
      </c>
      <c r="S19" s="7">
        <v>86992</v>
      </c>
      <c r="T19" s="7">
        <v>89706</v>
      </c>
      <c r="U19" s="7">
        <v>92215</v>
      </c>
      <c r="V19" s="7">
        <v>93377</v>
      </c>
      <c r="W19" s="7">
        <v>94819</v>
      </c>
      <c r="X19" s="7">
        <v>95360</v>
      </c>
      <c r="Y19" s="7">
        <v>95534</v>
      </c>
      <c r="Z19" s="7">
        <v>95477</v>
      </c>
      <c r="AA19" s="7">
        <v>95656</v>
      </c>
      <c r="AB19" s="7">
        <v>97612</v>
      </c>
      <c r="AC19" s="7">
        <v>97275</v>
      </c>
      <c r="AD19" s="12" t="s">
        <v>61</v>
      </c>
    </row>
    <row r="20" spans="1:30" ht="28" customHeight="1" thickBot="1">
      <c r="A20" s="13" t="s">
        <v>45</v>
      </c>
      <c r="B20" s="21" t="s">
        <v>19</v>
      </c>
      <c r="C20" s="22">
        <v>62600</v>
      </c>
      <c r="D20" s="22">
        <v>64400</v>
      </c>
      <c r="E20" s="22">
        <v>63900</v>
      </c>
      <c r="F20" s="22">
        <v>65900</v>
      </c>
      <c r="G20" s="22">
        <v>67100</v>
      </c>
      <c r="H20" s="22">
        <v>68700</v>
      </c>
      <c r="I20" s="22">
        <v>71000</v>
      </c>
      <c r="J20" s="22">
        <v>73600</v>
      </c>
      <c r="K20" s="22">
        <v>76300</v>
      </c>
      <c r="L20" s="23" t="s">
        <v>0</v>
      </c>
      <c r="M20" s="23" t="s">
        <v>0</v>
      </c>
      <c r="N20" s="23" t="s">
        <v>0</v>
      </c>
      <c r="O20" s="23" t="s">
        <v>0</v>
      </c>
      <c r="P20" s="23" t="s">
        <v>0</v>
      </c>
      <c r="Q20" s="22">
        <v>90333</v>
      </c>
      <c r="R20" s="22">
        <v>92751</v>
      </c>
      <c r="S20" s="22">
        <v>95190</v>
      </c>
      <c r="T20" s="22">
        <v>97673</v>
      </c>
      <c r="U20" s="22">
        <v>100138</v>
      </c>
      <c r="V20" s="22">
        <v>101797</v>
      </c>
      <c r="W20" s="22">
        <v>103608</v>
      </c>
      <c r="X20" s="22">
        <v>104170</v>
      </c>
      <c r="Y20" s="22">
        <v>104386</v>
      </c>
      <c r="Z20" s="22">
        <v>104456</v>
      </c>
      <c r="AA20" s="22">
        <v>104643</v>
      </c>
      <c r="AB20" s="22">
        <v>112788</v>
      </c>
      <c r="AC20" s="22">
        <v>113000</v>
      </c>
      <c r="AD20" s="13" t="s">
        <v>62</v>
      </c>
    </row>
    <row r="22" spans="1:30">
      <c r="A22" s="9" t="s">
        <v>65</v>
      </c>
    </row>
    <row r="23" spans="1:30">
      <c r="A23" s="1"/>
    </row>
    <row r="24" spans="1:30">
      <c r="A24" s="6" t="s">
        <v>20</v>
      </c>
      <c r="X24" s="6" t="s">
        <v>24</v>
      </c>
    </row>
    <row r="25" spans="1:30">
      <c r="A25" s="6" t="s">
        <v>21</v>
      </c>
      <c r="X25" s="6" t="s">
        <v>25</v>
      </c>
    </row>
    <row r="26" spans="1:30">
      <c r="A26" s="6" t="s">
        <v>22</v>
      </c>
      <c r="X26" s="6" t="s">
        <v>26</v>
      </c>
    </row>
    <row r="27" spans="1:30">
      <c r="A27" s="6" t="s">
        <v>23</v>
      </c>
      <c r="X27" s="6" t="s">
        <v>27</v>
      </c>
    </row>
  </sheetData>
  <mergeCells count="1">
    <mergeCell ref="A1:AD1"/>
  </mergeCells>
  <phoneticPr fontId="0" type="noConversion"/>
  <conditionalFormatting sqref="C3:C20">
    <cfRule type="expression" dxfId="53" priority="69" stopIfTrue="1">
      <formula>((D3-C3) &gt; ((C3*#REF!)/100))</formula>
    </cfRule>
    <cfRule type="expression" dxfId="52" priority="70" stopIfTrue="1">
      <formula>NOT(ISERROR(SEARCH(":",C3)))</formula>
    </cfRule>
  </conditionalFormatting>
  <conditionalFormatting sqref="K3:K20 I3:I20 F3:G20 V3:V20 T3:T20 X3:Z20">
    <cfRule type="expression" dxfId="51" priority="79" stopIfTrue="1">
      <formula>OR( ((F3-E3) &gt; ((E3*#REF!)/100)), ((G3-F3) &gt; ((F3*#REF!)/100)) )</formula>
    </cfRule>
    <cfRule type="expression" dxfId="50" priority="80" stopIfTrue="1">
      <formula>NOT(ISERROR(SEARCH(":",F3)))</formula>
    </cfRule>
  </conditionalFormatting>
  <conditionalFormatting sqref="J3:J20 H3:H20 D3:E20 W3:W20 U3:U20 L3:S20">
    <cfRule type="expression" dxfId="49" priority="83" stopIfTrue="1">
      <formula>OR( ((D3-C3) &gt; ((C3*#REF!)/100)), ((E3-D3) &gt; ((D3*#REF!)/100)) )</formula>
    </cfRule>
    <cfRule type="containsText" dxfId="48" priority="84" stopIfTrue="1" operator="containsText" text=":">
      <formula>NOT(ISERROR(SEARCH(":",D3)))</formula>
    </cfRule>
  </conditionalFormatting>
  <conditionalFormatting sqref="P3:P20 N3:N20 L3:L20">
    <cfRule type="expression" dxfId="47" priority="1" stopIfTrue="1">
      <formula>OR( ((L3-K3) &gt; ((K3*#REF!)/100)), ((M3-L3) &gt; ((L3*#REF!)/100)) )</formula>
    </cfRule>
    <cfRule type="expression" dxfId="46" priority="2" stopIfTrue="1">
      <formula>NOT(ISERROR(SEARCH(":",L3)))</formula>
    </cfRule>
  </conditionalFormatting>
  <conditionalFormatting sqref="AA3:AC20">
    <cfRule type="expression" dxfId="45" priority="89" stopIfTrue="1">
      <formula>OR( ((AA3-Z3) &gt; ((Z3*#REF!)/100)), ((AD3-AA3) &gt; ((AA3*#REF!)/100)) )</formula>
    </cfRule>
    <cfRule type="expression" dxfId="44" priority="90" stopIfTrue="1">
      <formula>NOT(ISERROR(SEARCH(":",AA3)))</formula>
    </cfRule>
  </conditionalFormatting>
  <pageMargins left="0.18" right="0.19" top="0.74803149606299213" bottom="0.74803149606299213" header="0.31496062992125984" footer="0.31496062992125984"/>
  <pageSetup paperSize="9" scale="54" orientation="landscape" r:id="rId1"/>
  <headerFooter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D27"/>
  <sheetViews>
    <sheetView showGridLines="0" topLeftCell="G1" zoomScaleSheetLayoutView="100" workbookViewId="0">
      <selection activeCell="K9" sqref="K9"/>
    </sheetView>
  </sheetViews>
  <sheetFormatPr defaultColWidth="9.1796875" defaultRowHeight="12.5"/>
  <cols>
    <col min="1" max="1" width="30.453125" style="1" customWidth="1"/>
    <col min="2" max="2" width="5" style="1" bestFit="1" customWidth="1"/>
    <col min="3" max="14" width="5.36328125" style="1" bestFit="1" customWidth="1"/>
    <col min="15" max="27" width="6.36328125" style="1" bestFit="1" customWidth="1"/>
    <col min="28" max="29" width="6.36328125" style="1" customWidth="1"/>
    <col min="30" max="30" width="27.1796875" style="1" customWidth="1"/>
    <col min="31" max="16384" width="9.1796875" style="1"/>
  </cols>
  <sheetData>
    <row r="1" spans="1:30" ht="27.75" customHeight="1" thickBot="1">
      <c r="A1" s="49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</row>
    <row r="2" spans="1:30" ht="41" customHeight="1" thickBot="1">
      <c r="A2" s="15" t="s">
        <v>28</v>
      </c>
      <c r="B2" s="16" t="s">
        <v>1</v>
      </c>
      <c r="C2" s="17">
        <f>VALUE("2004")-14</f>
        <v>1990</v>
      </c>
      <c r="D2" s="17">
        <f>VALUE("2004")-13</f>
        <v>1991</v>
      </c>
      <c r="E2" s="17">
        <f>VALUE("2004")-12</f>
        <v>1992</v>
      </c>
      <c r="F2" s="17">
        <f>VALUE("2004")-11</f>
        <v>1993</v>
      </c>
      <c r="G2" s="17">
        <f>VALUE("2004")-10</f>
        <v>1994</v>
      </c>
      <c r="H2" s="17">
        <f>VALUE("2004")-9</f>
        <v>1995</v>
      </c>
      <c r="I2" s="17">
        <f>VALUE("2004")-8</f>
        <v>1996</v>
      </c>
      <c r="J2" s="17">
        <f>VALUE("2004")-7</f>
        <v>1997</v>
      </c>
      <c r="K2" s="17">
        <f>VALUE("2004")-6</f>
        <v>1998</v>
      </c>
      <c r="L2" s="17">
        <f>VALUE("2004")-5</f>
        <v>1999</v>
      </c>
      <c r="M2" s="17">
        <f>VALUE("2004")-4</f>
        <v>2000</v>
      </c>
      <c r="N2" s="17">
        <f>VALUE("2004")-3</f>
        <v>2001</v>
      </c>
      <c r="O2" s="17">
        <f>VALUE("2004")-2</f>
        <v>2002</v>
      </c>
      <c r="P2" s="17">
        <f>VALUE("2004")-1</f>
        <v>2003</v>
      </c>
      <c r="Q2" s="17">
        <f>VALUE("2004")-0</f>
        <v>2004</v>
      </c>
      <c r="R2" s="17">
        <f>VALUE("2013")-8</f>
        <v>2005</v>
      </c>
      <c r="S2" s="17">
        <f>VALUE("2013")-7</f>
        <v>2006</v>
      </c>
      <c r="T2" s="17">
        <f>VALUE("2013")-6</f>
        <v>2007</v>
      </c>
      <c r="U2" s="17">
        <f>VALUE("2013")-5</f>
        <v>2008</v>
      </c>
      <c r="V2" s="17">
        <f>VALUE("2013")-4</f>
        <v>2009</v>
      </c>
      <c r="W2" s="17">
        <f>VALUE("2013")-3</f>
        <v>2010</v>
      </c>
      <c r="X2" s="17">
        <f>VALUE("2013")-2</f>
        <v>2011</v>
      </c>
      <c r="Y2" s="17">
        <f>VALUE("2013")-1</f>
        <v>2012</v>
      </c>
      <c r="Z2" s="17">
        <f>VALUE("2013")-0</f>
        <v>2013</v>
      </c>
      <c r="AA2" s="17">
        <f>VALUE("2013")+1</f>
        <v>2014</v>
      </c>
      <c r="AB2" s="17">
        <f>VALUE("2013")+2</f>
        <v>2015</v>
      </c>
      <c r="AC2" s="17">
        <f>VALUE("2013")+3</f>
        <v>2016</v>
      </c>
      <c r="AD2" s="18" t="s">
        <v>64</v>
      </c>
    </row>
    <row r="3" spans="1:30" ht="20.5" customHeight="1" thickBot="1">
      <c r="A3" s="11" t="s">
        <v>46</v>
      </c>
      <c r="B3" s="24" t="s">
        <v>2</v>
      </c>
      <c r="C3" s="25">
        <v>6900</v>
      </c>
      <c r="D3" s="25">
        <v>7100</v>
      </c>
      <c r="E3" s="25">
        <v>7400</v>
      </c>
      <c r="F3" s="25">
        <v>7600</v>
      </c>
      <c r="G3" s="25">
        <v>7800</v>
      </c>
      <c r="H3" s="25">
        <v>8000</v>
      </c>
      <c r="I3" s="25">
        <v>8200</v>
      </c>
      <c r="J3" s="25">
        <v>8500</v>
      </c>
      <c r="K3" s="25">
        <v>8700</v>
      </c>
      <c r="L3" s="25">
        <v>8900</v>
      </c>
      <c r="M3" s="25">
        <v>9300</v>
      </c>
      <c r="N3" s="25">
        <v>9800</v>
      </c>
      <c r="O3" s="25">
        <v>10300</v>
      </c>
      <c r="P3" s="25">
        <v>10700</v>
      </c>
      <c r="Q3" s="25">
        <v>12594</v>
      </c>
      <c r="R3" s="25">
        <v>14153</v>
      </c>
      <c r="S3" s="25">
        <v>15642</v>
      </c>
      <c r="T3" s="25">
        <v>17132</v>
      </c>
      <c r="U3" s="25">
        <v>18844</v>
      </c>
      <c r="V3" s="25">
        <v>20380</v>
      </c>
      <c r="W3" s="25">
        <v>21421</v>
      </c>
      <c r="X3" s="25">
        <v>22021</v>
      </c>
      <c r="Y3" s="25">
        <v>22419</v>
      </c>
      <c r="Z3" s="25">
        <v>22384</v>
      </c>
      <c r="AA3" s="25">
        <v>22542</v>
      </c>
      <c r="AB3" s="25">
        <v>21799</v>
      </c>
      <c r="AC3" s="25">
        <v>22301</v>
      </c>
      <c r="AD3" s="27" t="s">
        <v>63</v>
      </c>
    </row>
    <row r="4" spans="1:30" ht="20.5" customHeight="1">
      <c r="A4" s="28" t="s">
        <v>29</v>
      </c>
      <c r="B4" s="29" t="s">
        <v>3</v>
      </c>
      <c r="C4" s="30">
        <v>2200</v>
      </c>
      <c r="D4" s="30">
        <v>2300</v>
      </c>
      <c r="E4" s="30">
        <v>2400</v>
      </c>
      <c r="F4" s="30">
        <v>2400</v>
      </c>
      <c r="G4" s="30">
        <v>2500</v>
      </c>
      <c r="H4" s="30">
        <v>2600</v>
      </c>
      <c r="I4" s="30">
        <v>2700</v>
      </c>
      <c r="J4" s="30">
        <v>2800</v>
      </c>
      <c r="K4" s="30">
        <v>2900</v>
      </c>
      <c r="L4" s="30">
        <v>3000</v>
      </c>
      <c r="M4" s="30">
        <v>3100</v>
      </c>
      <c r="N4" s="30">
        <v>3300</v>
      </c>
      <c r="O4" s="30">
        <v>3500</v>
      </c>
      <c r="P4" s="30">
        <v>3700</v>
      </c>
      <c r="Q4" s="30">
        <v>4172</v>
      </c>
      <c r="R4" s="30">
        <v>4563</v>
      </c>
      <c r="S4" s="30">
        <v>4917</v>
      </c>
      <c r="T4" s="30">
        <v>5259</v>
      </c>
      <c r="U4" s="30">
        <v>5707</v>
      </c>
      <c r="V4" s="30">
        <v>6053</v>
      </c>
      <c r="W4" s="30">
        <v>6305</v>
      </c>
      <c r="X4" s="30">
        <v>6510</v>
      </c>
      <c r="Y4" s="30">
        <v>6638</v>
      </c>
      <c r="Z4" s="30">
        <v>6606</v>
      </c>
      <c r="AA4" s="30">
        <v>6614</v>
      </c>
      <c r="AB4" s="30">
        <v>6352</v>
      </c>
      <c r="AC4" s="30">
        <v>6496</v>
      </c>
      <c r="AD4" s="14" t="s">
        <v>47</v>
      </c>
    </row>
    <row r="5" spans="1:30" ht="20.5" customHeight="1" thickBot="1">
      <c r="A5" s="19" t="s">
        <v>30</v>
      </c>
      <c r="B5" s="32" t="s">
        <v>4</v>
      </c>
      <c r="C5" s="22">
        <v>2200</v>
      </c>
      <c r="D5" s="22">
        <v>2300</v>
      </c>
      <c r="E5" s="22">
        <v>2400</v>
      </c>
      <c r="F5" s="22">
        <v>2400</v>
      </c>
      <c r="G5" s="22">
        <v>2500</v>
      </c>
      <c r="H5" s="22">
        <v>2600</v>
      </c>
      <c r="I5" s="22">
        <v>2700</v>
      </c>
      <c r="J5" s="22">
        <v>2800</v>
      </c>
      <c r="K5" s="22">
        <v>2900</v>
      </c>
      <c r="L5" s="22">
        <v>3000</v>
      </c>
      <c r="M5" s="22">
        <v>3100</v>
      </c>
      <c r="N5" s="22">
        <v>3300</v>
      </c>
      <c r="O5" s="22">
        <v>3500</v>
      </c>
      <c r="P5" s="22">
        <v>3700</v>
      </c>
      <c r="Q5" s="22">
        <v>4172</v>
      </c>
      <c r="R5" s="22">
        <v>4563</v>
      </c>
      <c r="S5" s="22">
        <v>4917</v>
      </c>
      <c r="T5" s="22">
        <v>5259</v>
      </c>
      <c r="U5" s="22">
        <v>5707</v>
      </c>
      <c r="V5" s="22">
        <v>6053</v>
      </c>
      <c r="W5" s="22">
        <v>6305</v>
      </c>
      <c r="X5" s="22">
        <v>6510</v>
      </c>
      <c r="Y5" s="22">
        <v>6638</v>
      </c>
      <c r="Z5" s="22">
        <v>6606</v>
      </c>
      <c r="AA5" s="22">
        <v>6614</v>
      </c>
      <c r="AB5" s="22">
        <v>6352</v>
      </c>
      <c r="AC5" s="22">
        <v>6496</v>
      </c>
      <c r="AD5" s="20" t="s">
        <v>47</v>
      </c>
    </row>
    <row r="6" spans="1:30" ht="20.5" customHeight="1">
      <c r="A6" s="11" t="s">
        <v>31</v>
      </c>
      <c r="B6" s="33" t="s">
        <v>5</v>
      </c>
      <c r="C6" s="30">
        <v>600</v>
      </c>
      <c r="D6" s="30">
        <v>600</v>
      </c>
      <c r="E6" s="30">
        <v>700</v>
      </c>
      <c r="F6" s="30">
        <v>700</v>
      </c>
      <c r="G6" s="30">
        <v>700</v>
      </c>
      <c r="H6" s="30">
        <v>700</v>
      </c>
      <c r="I6" s="30">
        <v>700</v>
      </c>
      <c r="J6" s="30">
        <v>700</v>
      </c>
      <c r="K6" s="30">
        <v>700</v>
      </c>
      <c r="L6" s="30">
        <v>700</v>
      </c>
      <c r="M6" s="30">
        <v>800</v>
      </c>
      <c r="N6" s="30">
        <v>800</v>
      </c>
      <c r="O6" s="30">
        <v>800</v>
      </c>
      <c r="P6" s="30">
        <v>800</v>
      </c>
      <c r="Q6" s="30">
        <v>1138</v>
      </c>
      <c r="R6" s="30">
        <v>1296</v>
      </c>
      <c r="S6" s="30">
        <v>1445</v>
      </c>
      <c r="T6" s="30">
        <v>1611</v>
      </c>
      <c r="U6" s="30">
        <v>1786</v>
      </c>
      <c r="V6" s="30">
        <v>1899</v>
      </c>
      <c r="W6" s="30">
        <v>1992</v>
      </c>
      <c r="X6" s="30">
        <v>2022</v>
      </c>
      <c r="Y6" s="30">
        <v>2045</v>
      </c>
      <c r="Z6" s="30">
        <v>2067</v>
      </c>
      <c r="AA6" s="30">
        <v>2084</v>
      </c>
      <c r="AB6" s="30">
        <v>2039</v>
      </c>
      <c r="AC6" s="30">
        <v>2088</v>
      </c>
      <c r="AD6" s="11" t="s">
        <v>48</v>
      </c>
    </row>
    <row r="7" spans="1:30" ht="20.5" customHeight="1">
      <c r="A7" s="12" t="s">
        <v>32</v>
      </c>
      <c r="B7" s="10" t="s">
        <v>6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7">
        <v>100</v>
      </c>
      <c r="Q7" s="7">
        <v>180</v>
      </c>
      <c r="R7" s="7">
        <v>197</v>
      </c>
      <c r="S7" s="7">
        <v>211</v>
      </c>
      <c r="T7" s="7">
        <v>236</v>
      </c>
      <c r="U7" s="7">
        <v>262</v>
      </c>
      <c r="V7" s="7">
        <v>282</v>
      </c>
      <c r="W7" s="7">
        <v>298</v>
      </c>
      <c r="X7" s="7">
        <v>305</v>
      </c>
      <c r="Y7" s="7">
        <v>308</v>
      </c>
      <c r="Z7" s="7">
        <v>316</v>
      </c>
      <c r="AA7" s="7">
        <v>313</v>
      </c>
      <c r="AB7" s="7">
        <v>299</v>
      </c>
      <c r="AC7" s="7">
        <v>296</v>
      </c>
      <c r="AD7" s="12" t="s">
        <v>49</v>
      </c>
    </row>
    <row r="8" spans="1:30" ht="20.5" customHeight="1">
      <c r="A8" s="12" t="s">
        <v>33</v>
      </c>
      <c r="B8" s="10" t="s">
        <v>7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100</v>
      </c>
      <c r="Q8" s="7">
        <v>240</v>
      </c>
      <c r="R8" s="7">
        <v>255</v>
      </c>
      <c r="S8" s="7">
        <v>281</v>
      </c>
      <c r="T8" s="7">
        <v>316</v>
      </c>
      <c r="U8" s="7">
        <v>357</v>
      </c>
      <c r="V8" s="7">
        <v>375</v>
      </c>
      <c r="W8" s="7">
        <v>389</v>
      </c>
      <c r="X8" s="7">
        <v>396</v>
      </c>
      <c r="Y8" s="7">
        <v>402</v>
      </c>
      <c r="Z8" s="7">
        <v>408</v>
      </c>
      <c r="AA8" s="7">
        <v>417</v>
      </c>
      <c r="AB8" s="7">
        <v>416</v>
      </c>
      <c r="AC8" s="7">
        <v>429</v>
      </c>
      <c r="AD8" s="12" t="s">
        <v>50</v>
      </c>
    </row>
    <row r="9" spans="1:30" ht="20.5" customHeight="1" thickBot="1">
      <c r="A9" s="13" t="s">
        <v>34</v>
      </c>
      <c r="B9" s="21" t="s">
        <v>8</v>
      </c>
      <c r="C9" s="22">
        <v>400</v>
      </c>
      <c r="D9" s="22">
        <v>500</v>
      </c>
      <c r="E9" s="22">
        <v>500</v>
      </c>
      <c r="F9" s="22">
        <v>500</v>
      </c>
      <c r="G9" s="22">
        <v>500</v>
      </c>
      <c r="H9" s="22">
        <v>500</v>
      </c>
      <c r="I9" s="22">
        <v>500</v>
      </c>
      <c r="J9" s="22">
        <v>500</v>
      </c>
      <c r="K9" s="22">
        <v>500</v>
      </c>
      <c r="L9" s="22">
        <v>500</v>
      </c>
      <c r="M9" s="22">
        <v>500</v>
      </c>
      <c r="N9" s="22">
        <v>500</v>
      </c>
      <c r="O9" s="22">
        <v>600</v>
      </c>
      <c r="P9" s="22">
        <v>600</v>
      </c>
      <c r="Q9" s="22">
        <v>718</v>
      </c>
      <c r="R9" s="22">
        <v>844</v>
      </c>
      <c r="S9" s="22">
        <v>953</v>
      </c>
      <c r="T9" s="22">
        <v>1059</v>
      </c>
      <c r="U9" s="22">
        <v>1167</v>
      </c>
      <c r="V9" s="22">
        <v>1242</v>
      </c>
      <c r="W9" s="22">
        <v>1305</v>
      </c>
      <c r="X9" s="22">
        <v>1321</v>
      </c>
      <c r="Y9" s="22">
        <v>1335</v>
      </c>
      <c r="Z9" s="22">
        <v>1343</v>
      </c>
      <c r="AA9" s="22">
        <v>1354</v>
      </c>
      <c r="AB9" s="22">
        <v>1324</v>
      </c>
      <c r="AC9" s="22">
        <v>1363</v>
      </c>
      <c r="AD9" s="13" t="s">
        <v>51</v>
      </c>
    </row>
    <row r="10" spans="1:30" ht="20.5" customHeight="1">
      <c r="A10" s="14" t="s">
        <v>35</v>
      </c>
      <c r="B10" s="33" t="s">
        <v>9</v>
      </c>
      <c r="C10" s="30">
        <v>2200</v>
      </c>
      <c r="D10" s="30">
        <v>2400</v>
      </c>
      <c r="E10" s="30">
        <v>2400</v>
      </c>
      <c r="F10" s="30">
        <v>2500</v>
      </c>
      <c r="G10" s="30">
        <v>2500</v>
      </c>
      <c r="H10" s="30">
        <v>2600</v>
      </c>
      <c r="I10" s="30">
        <v>2600</v>
      </c>
      <c r="J10" s="30">
        <v>2700</v>
      </c>
      <c r="K10" s="30">
        <v>2800</v>
      </c>
      <c r="L10" s="30">
        <v>2800</v>
      </c>
      <c r="M10" s="30">
        <v>3000</v>
      </c>
      <c r="N10" s="30">
        <v>3000</v>
      </c>
      <c r="O10" s="30">
        <v>3100</v>
      </c>
      <c r="P10" s="30">
        <v>3400</v>
      </c>
      <c r="Q10" s="30">
        <v>3725</v>
      </c>
      <c r="R10" s="30">
        <v>4276</v>
      </c>
      <c r="S10" s="30">
        <v>4734</v>
      </c>
      <c r="T10" s="30">
        <v>5225</v>
      </c>
      <c r="U10" s="30">
        <v>5770</v>
      </c>
      <c r="V10" s="30">
        <v>6349</v>
      </c>
      <c r="W10" s="30">
        <v>6703</v>
      </c>
      <c r="X10" s="30">
        <v>6892</v>
      </c>
      <c r="Y10" s="30">
        <v>7030</v>
      </c>
      <c r="Z10" s="30">
        <v>7016</v>
      </c>
      <c r="AA10" s="30">
        <v>7046</v>
      </c>
      <c r="AB10" s="30">
        <v>6776</v>
      </c>
      <c r="AC10" s="30">
        <v>6900</v>
      </c>
      <c r="AD10" s="14" t="s">
        <v>52</v>
      </c>
    </row>
    <row r="11" spans="1:30" ht="20.5" customHeight="1">
      <c r="A11" s="12" t="s">
        <v>36</v>
      </c>
      <c r="B11" s="10" t="s">
        <v>10</v>
      </c>
      <c r="C11" s="7">
        <v>400</v>
      </c>
      <c r="D11" s="7">
        <v>500</v>
      </c>
      <c r="E11" s="7">
        <v>500</v>
      </c>
      <c r="F11" s="7">
        <v>500</v>
      </c>
      <c r="G11" s="7">
        <v>500</v>
      </c>
      <c r="H11" s="7">
        <v>500</v>
      </c>
      <c r="I11" s="7">
        <v>500</v>
      </c>
      <c r="J11" s="7">
        <v>500</v>
      </c>
      <c r="K11" s="7">
        <v>500</v>
      </c>
      <c r="L11" s="7">
        <v>500</v>
      </c>
      <c r="M11" s="7">
        <v>600</v>
      </c>
      <c r="N11" s="7">
        <v>600</v>
      </c>
      <c r="O11" s="7">
        <v>600</v>
      </c>
      <c r="P11" s="7">
        <v>700</v>
      </c>
      <c r="Q11" s="7">
        <v>737</v>
      </c>
      <c r="R11" s="7">
        <v>810</v>
      </c>
      <c r="S11" s="7">
        <v>898</v>
      </c>
      <c r="T11" s="7">
        <v>983</v>
      </c>
      <c r="U11" s="7">
        <v>1062</v>
      </c>
      <c r="V11" s="7">
        <v>1148</v>
      </c>
      <c r="W11" s="7">
        <v>1222</v>
      </c>
      <c r="X11" s="7">
        <v>1255</v>
      </c>
      <c r="Y11" s="7">
        <v>1279</v>
      </c>
      <c r="Z11" s="7">
        <v>1268</v>
      </c>
      <c r="AA11" s="7">
        <v>1264</v>
      </c>
      <c r="AB11" s="7">
        <v>1213</v>
      </c>
      <c r="AC11" s="7">
        <v>1221</v>
      </c>
      <c r="AD11" s="12" t="s">
        <v>53</v>
      </c>
    </row>
    <row r="12" spans="1:30" ht="20.5" customHeight="1">
      <c r="A12" s="12" t="s">
        <v>37</v>
      </c>
      <c r="B12" s="10" t="s">
        <v>11</v>
      </c>
      <c r="C12" s="7">
        <v>1400</v>
      </c>
      <c r="D12" s="7">
        <v>1500</v>
      </c>
      <c r="E12" s="7">
        <v>1500</v>
      </c>
      <c r="F12" s="7">
        <v>1600</v>
      </c>
      <c r="G12" s="7">
        <v>1600</v>
      </c>
      <c r="H12" s="7">
        <v>1700</v>
      </c>
      <c r="I12" s="7">
        <v>1700</v>
      </c>
      <c r="J12" s="7">
        <v>1700</v>
      </c>
      <c r="K12" s="7">
        <v>1800</v>
      </c>
      <c r="L12" s="7">
        <v>1800</v>
      </c>
      <c r="M12" s="7">
        <v>1900</v>
      </c>
      <c r="N12" s="7">
        <v>1900</v>
      </c>
      <c r="O12" s="7">
        <v>2000</v>
      </c>
      <c r="P12" s="7">
        <v>2100</v>
      </c>
      <c r="Q12" s="7">
        <v>2338</v>
      </c>
      <c r="R12" s="7">
        <v>2691</v>
      </c>
      <c r="S12" s="7">
        <v>2967</v>
      </c>
      <c r="T12" s="7">
        <v>3274</v>
      </c>
      <c r="U12" s="7">
        <v>3616</v>
      </c>
      <c r="V12" s="7">
        <v>3978</v>
      </c>
      <c r="W12" s="7">
        <v>4192</v>
      </c>
      <c r="X12" s="7">
        <v>4304</v>
      </c>
      <c r="Y12" s="7">
        <v>4395</v>
      </c>
      <c r="Z12" s="7">
        <v>4361</v>
      </c>
      <c r="AA12" s="7">
        <v>4368</v>
      </c>
      <c r="AB12" s="7">
        <v>4186</v>
      </c>
      <c r="AC12" s="7">
        <v>4296</v>
      </c>
      <c r="AD12" s="12" t="s">
        <v>54</v>
      </c>
    </row>
    <row r="13" spans="1:30" ht="20.5" customHeight="1">
      <c r="A13" s="12" t="s">
        <v>38</v>
      </c>
      <c r="B13" s="10" t="s">
        <v>12</v>
      </c>
      <c r="C13" s="7">
        <v>200</v>
      </c>
      <c r="D13" s="7">
        <v>200</v>
      </c>
      <c r="E13" s="7">
        <v>200</v>
      </c>
      <c r="F13" s="7">
        <v>200</v>
      </c>
      <c r="G13" s="7">
        <v>200</v>
      </c>
      <c r="H13" s="7">
        <v>200</v>
      </c>
      <c r="I13" s="7">
        <v>200</v>
      </c>
      <c r="J13" s="7">
        <v>200</v>
      </c>
      <c r="K13" s="7">
        <v>200</v>
      </c>
      <c r="L13" s="7">
        <v>200</v>
      </c>
      <c r="M13" s="7">
        <v>200</v>
      </c>
      <c r="N13" s="7">
        <v>200</v>
      </c>
      <c r="O13" s="7">
        <v>200</v>
      </c>
      <c r="P13" s="7">
        <v>300</v>
      </c>
      <c r="Q13" s="7">
        <v>289</v>
      </c>
      <c r="R13" s="7">
        <v>360</v>
      </c>
      <c r="S13" s="7">
        <v>395</v>
      </c>
      <c r="T13" s="7">
        <v>443</v>
      </c>
      <c r="U13" s="7">
        <v>499</v>
      </c>
      <c r="V13" s="7">
        <v>554</v>
      </c>
      <c r="W13" s="7">
        <v>582</v>
      </c>
      <c r="X13" s="7">
        <v>604</v>
      </c>
      <c r="Y13" s="7">
        <v>616</v>
      </c>
      <c r="Z13" s="7">
        <v>649</v>
      </c>
      <c r="AA13" s="7">
        <v>664</v>
      </c>
      <c r="AB13" s="7">
        <v>644</v>
      </c>
      <c r="AC13" s="7">
        <v>635</v>
      </c>
      <c r="AD13" s="12" t="s">
        <v>55</v>
      </c>
    </row>
    <row r="14" spans="1:30" ht="20.5" customHeight="1" thickBot="1">
      <c r="A14" s="12" t="s">
        <v>39</v>
      </c>
      <c r="B14" s="21" t="s">
        <v>13</v>
      </c>
      <c r="C14" s="22">
        <v>200</v>
      </c>
      <c r="D14" s="22">
        <v>200</v>
      </c>
      <c r="E14" s="22">
        <v>200</v>
      </c>
      <c r="F14" s="22">
        <v>200</v>
      </c>
      <c r="G14" s="22">
        <v>200</v>
      </c>
      <c r="H14" s="22">
        <v>200</v>
      </c>
      <c r="I14" s="22">
        <v>200</v>
      </c>
      <c r="J14" s="22">
        <v>300</v>
      </c>
      <c r="K14" s="22">
        <v>300</v>
      </c>
      <c r="L14" s="22">
        <v>300</v>
      </c>
      <c r="M14" s="22">
        <v>300</v>
      </c>
      <c r="N14" s="22">
        <v>300</v>
      </c>
      <c r="O14" s="22">
        <v>300</v>
      </c>
      <c r="P14" s="22">
        <v>300</v>
      </c>
      <c r="Q14" s="22">
        <v>361</v>
      </c>
      <c r="R14" s="22">
        <v>415</v>
      </c>
      <c r="S14" s="22">
        <v>474</v>
      </c>
      <c r="T14" s="22">
        <v>525</v>
      </c>
      <c r="U14" s="22">
        <v>593</v>
      </c>
      <c r="V14" s="22">
        <v>669</v>
      </c>
      <c r="W14" s="22">
        <v>707</v>
      </c>
      <c r="X14" s="22">
        <v>729</v>
      </c>
      <c r="Y14" s="22">
        <v>740</v>
      </c>
      <c r="Z14" s="22">
        <v>738</v>
      </c>
      <c r="AA14" s="22">
        <v>750</v>
      </c>
      <c r="AB14" s="22">
        <v>733</v>
      </c>
      <c r="AC14" s="22">
        <v>748</v>
      </c>
      <c r="AD14" s="13" t="s">
        <v>56</v>
      </c>
    </row>
    <row r="15" spans="1:30" ht="20.5" customHeight="1">
      <c r="A15" s="11" t="s">
        <v>40</v>
      </c>
      <c r="B15" s="33" t="s">
        <v>14</v>
      </c>
      <c r="C15" s="30">
        <v>1700</v>
      </c>
      <c r="D15" s="30">
        <v>2000</v>
      </c>
      <c r="E15" s="30">
        <v>2000</v>
      </c>
      <c r="F15" s="30">
        <v>2000</v>
      </c>
      <c r="G15" s="30">
        <v>2000</v>
      </c>
      <c r="H15" s="30">
        <v>2200</v>
      </c>
      <c r="I15" s="30">
        <v>2300</v>
      </c>
      <c r="J15" s="30">
        <v>2300</v>
      </c>
      <c r="K15" s="30">
        <v>2300</v>
      </c>
      <c r="L15" s="30">
        <v>2300</v>
      </c>
      <c r="M15" s="30">
        <v>2400</v>
      </c>
      <c r="N15" s="30">
        <v>2800</v>
      </c>
      <c r="O15" s="30">
        <v>2800</v>
      </c>
      <c r="P15" s="30">
        <v>2800</v>
      </c>
      <c r="Q15" s="30">
        <v>3559</v>
      </c>
      <c r="R15" s="30">
        <v>4018</v>
      </c>
      <c r="S15" s="30">
        <v>4546</v>
      </c>
      <c r="T15" s="30">
        <v>5037</v>
      </c>
      <c r="U15" s="30">
        <v>5581</v>
      </c>
      <c r="V15" s="30">
        <v>6079</v>
      </c>
      <c r="W15" s="30">
        <v>6421</v>
      </c>
      <c r="X15" s="30">
        <v>6597</v>
      </c>
      <c r="Y15" s="30">
        <v>6706</v>
      </c>
      <c r="Z15" s="30">
        <v>6695</v>
      </c>
      <c r="AA15" s="30">
        <v>6798</v>
      </c>
      <c r="AB15" s="30">
        <v>6632</v>
      </c>
      <c r="AC15" s="30">
        <v>6817</v>
      </c>
      <c r="AD15" s="11" t="s">
        <v>57</v>
      </c>
    </row>
    <row r="16" spans="1:30" ht="20.5" customHeight="1">
      <c r="A16" s="12" t="s">
        <v>41</v>
      </c>
      <c r="B16" s="10" t="s">
        <v>15</v>
      </c>
      <c r="C16" s="7">
        <v>400</v>
      </c>
      <c r="D16" s="7">
        <v>500</v>
      </c>
      <c r="E16" s="7">
        <v>500</v>
      </c>
      <c r="F16" s="7">
        <v>500</v>
      </c>
      <c r="G16" s="7">
        <v>500</v>
      </c>
      <c r="H16" s="7">
        <v>600</v>
      </c>
      <c r="I16" s="7">
        <v>600</v>
      </c>
      <c r="J16" s="7">
        <v>600</v>
      </c>
      <c r="K16" s="7">
        <v>600</v>
      </c>
      <c r="L16" s="7">
        <v>600</v>
      </c>
      <c r="M16" s="7">
        <v>600</v>
      </c>
      <c r="N16" s="7">
        <v>700</v>
      </c>
      <c r="O16" s="7">
        <v>700</v>
      </c>
      <c r="P16" s="7">
        <v>700</v>
      </c>
      <c r="Q16" s="7">
        <v>915</v>
      </c>
      <c r="R16" s="7">
        <v>1050</v>
      </c>
      <c r="S16" s="7">
        <v>1196</v>
      </c>
      <c r="T16" s="7">
        <v>1342</v>
      </c>
      <c r="U16" s="7">
        <v>1492</v>
      </c>
      <c r="V16" s="7">
        <v>1654</v>
      </c>
      <c r="W16" s="7">
        <v>1732</v>
      </c>
      <c r="X16" s="7">
        <v>1777</v>
      </c>
      <c r="Y16" s="7">
        <v>1802</v>
      </c>
      <c r="Z16" s="7">
        <v>1798</v>
      </c>
      <c r="AA16" s="7">
        <v>1826</v>
      </c>
      <c r="AB16" s="7">
        <v>1783</v>
      </c>
      <c r="AC16" s="7">
        <v>1846</v>
      </c>
      <c r="AD16" s="12" t="s">
        <v>58</v>
      </c>
    </row>
    <row r="17" spans="1:30" ht="20.5" customHeight="1">
      <c r="A17" s="12" t="s">
        <v>42</v>
      </c>
      <c r="B17" s="10" t="s">
        <v>16</v>
      </c>
      <c r="C17" s="7">
        <v>100</v>
      </c>
      <c r="D17" s="7">
        <v>100</v>
      </c>
      <c r="E17" s="7">
        <v>100</v>
      </c>
      <c r="F17" s="7">
        <v>100</v>
      </c>
      <c r="G17" s="7">
        <v>100</v>
      </c>
      <c r="H17" s="7">
        <v>100</v>
      </c>
      <c r="I17" s="7">
        <v>100</v>
      </c>
      <c r="J17" s="7">
        <v>100</v>
      </c>
      <c r="K17" s="7">
        <v>100</v>
      </c>
      <c r="L17" s="7">
        <v>100</v>
      </c>
      <c r="M17" s="7">
        <v>100</v>
      </c>
      <c r="N17" s="7">
        <v>200</v>
      </c>
      <c r="O17" s="7">
        <v>200</v>
      </c>
      <c r="P17" s="7">
        <v>200</v>
      </c>
      <c r="Q17" s="7">
        <v>223</v>
      </c>
      <c r="R17" s="7">
        <v>252</v>
      </c>
      <c r="S17" s="7">
        <v>283</v>
      </c>
      <c r="T17" s="7">
        <v>304</v>
      </c>
      <c r="U17" s="7">
        <v>324</v>
      </c>
      <c r="V17" s="7">
        <v>350</v>
      </c>
      <c r="W17" s="7">
        <v>371</v>
      </c>
      <c r="X17" s="7">
        <v>395</v>
      </c>
      <c r="Y17" s="7">
        <v>401</v>
      </c>
      <c r="Z17" s="7">
        <v>398</v>
      </c>
      <c r="AA17" s="7">
        <v>407</v>
      </c>
      <c r="AB17" s="7">
        <v>408</v>
      </c>
      <c r="AC17" s="7">
        <v>412</v>
      </c>
      <c r="AD17" s="12" t="s">
        <v>59</v>
      </c>
    </row>
    <row r="18" spans="1:30" ht="20.5" customHeight="1">
      <c r="A18" s="12" t="s">
        <v>43</v>
      </c>
      <c r="B18" s="10" t="s">
        <v>17</v>
      </c>
      <c r="C18" s="7">
        <v>400</v>
      </c>
      <c r="D18" s="7">
        <v>500</v>
      </c>
      <c r="E18" s="7">
        <v>500</v>
      </c>
      <c r="F18" s="7">
        <v>500</v>
      </c>
      <c r="G18" s="7">
        <v>500</v>
      </c>
      <c r="H18" s="7">
        <v>500</v>
      </c>
      <c r="I18" s="7">
        <v>500</v>
      </c>
      <c r="J18" s="7">
        <v>500</v>
      </c>
      <c r="K18" s="7">
        <v>500</v>
      </c>
      <c r="L18" s="7">
        <v>500</v>
      </c>
      <c r="M18" s="7">
        <v>600</v>
      </c>
      <c r="N18" s="7">
        <v>600</v>
      </c>
      <c r="O18" s="7">
        <v>600</v>
      </c>
      <c r="P18" s="7">
        <v>600</v>
      </c>
      <c r="Q18" s="7">
        <v>781</v>
      </c>
      <c r="R18" s="7">
        <v>880</v>
      </c>
      <c r="S18" s="7">
        <v>1010</v>
      </c>
      <c r="T18" s="7">
        <v>1129</v>
      </c>
      <c r="U18" s="7">
        <v>1277</v>
      </c>
      <c r="V18" s="7">
        <v>1399</v>
      </c>
      <c r="W18" s="7">
        <v>1486</v>
      </c>
      <c r="X18" s="7">
        <v>1518</v>
      </c>
      <c r="Y18" s="7">
        <v>1549</v>
      </c>
      <c r="Z18" s="7">
        <v>1540</v>
      </c>
      <c r="AA18" s="7">
        <v>1561</v>
      </c>
      <c r="AB18" s="7">
        <v>1529</v>
      </c>
      <c r="AC18" s="7">
        <v>1591</v>
      </c>
      <c r="AD18" s="12" t="s">
        <v>60</v>
      </c>
    </row>
    <row r="19" spans="1:30" ht="20.5" customHeight="1">
      <c r="A19" s="12" t="s">
        <v>44</v>
      </c>
      <c r="B19" s="10" t="s">
        <v>18</v>
      </c>
      <c r="C19" s="7">
        <v>400</v>
      </c>
      <c r="D19" s="7">
        <v>500</v>
      </c>
      <c r="E19" s="7">
        <v>500</v>
      </c>
      <c r="F19" s="7">
        <v>500</v>
      </c>
      <c r="G19" s="7">
        <v>500</v>
      </c>
      <c r="H19" s="7">
        <v>500</v>
      </c>
      <c r="I19" s="7">
        <v>600</v>
      </c>
      <c r="J19" s="7">
        <v>600</v>
      </c>
      <c r="K19" s="7">
        <v>600</v>
      </c>
      <c r="L19" s="7">
        <v>600</v>
      </c>
      <c r="M19" s="7">
        <v>600</v>
      </c>
      <c r="N19" s="7">
        <v>700</v>
      </c>
      <c r="O19" s="7">
        <v>700</v>
      </c>
      <c r="P19" s="7">
        <v>700</v>
      </c>
      <c r="Q19" s="7">
        <v>899</v>
      </c>
      <c r="R19" s="7">
        <v>994</v>
      </c>
      <c r="S19" s="7">
        <v>1110</v>
      </c>
      <c r="T19" s="7">
        <v>1222</v>
      </c>
      <c r="U19" s="7">
        <v>1337</v>
      </c>
      <c r="V19" s="7">
        <v>1435</v>
      </c>
      <c r="W19" s="7">
        <v>1500</v>
      </c>
      <c r="X19" s="7">
        <v>1532</v>
      </c>
      <c r="Y19" s="7">
        <v>1550</v>
      </c>
      <c r="Z19" s="7">
        <v>1560</v>
      </c>
      <c r="AA19" s="7">
        <v>1609</v>
      </c>
      <c r="AB19" s="7">
        <v>1563</v>
      </c>
      <c r="AC19" s="7">
        <v>1591</v>
      </c>
      <c r="AD19" s="12" t="s">
        <v>61</v>
      </c>
    </row>
    <row r="20" spans="1:30" ht="20.5" customHeight="1" thickBot="1">
      <c r="A20" s="13" t="s">
        <v>45</v>
      </c>
      <c r="B20" s="21" t="s">
        <v>19</v>
      </c>
      <c r="C20" s="22">
        <v>400</v>
      </c>
      <c r="D20" s="22">
        <v>400</v>
      </c>
      <c r="E20" s="22">
        <v>400</v>
      </c>
      <c r="F20" s="22">
        <v>400</v>
      </c>
      <c r="G20" s="22">
        <v>400</v>
      </c>
      <c r="H20" s="22">
        <v>500</v>
      </c>
      <c r="I20" s="22">
        <v>500</v>
      </c>
      <c r="J20" s="22">
        <v>500</v>
      </c>
      <c r="K20" s="22">
        <v>500</v>
      </c>
      <c r="L20" s="22">
        <v>500</v>
      </c>
      <c r="M20" s="22">
        <v>500</v>
      </c>
      <c r="N20" s="22">
        <v>600</v>
      </c>
      <c r="O20" s="22">
        <v>600</v>
      </c>
      <c r="P20" s="22">
        <v>600</v>
      </c>
      <c r="Q20" s="22">
        <v>741</v>
      </c>
      <c r="R20" s="22">
        <v>842</v>
      </c>
      <c r="S20" s="22">
        <v>947</v>
      </c>
      <c r="T20" s="22">
        <v>1040</v>
      </c>
      <c r="U20" s="22">
        <v>1151</v>
      </c>
      <c r="V20" s="22">
        <v>1241</v>
      </c>
      <c r="W20" s="22">
        <v>1332</v>
      </c>
      <c r="X20" s="22">
        <v>1375</v>
      </c>
      <c r="Y20" s="22">
        <v>1404</v>
      </c>
      <c r="Z20" s="22">
        <v>1399</v>
      </c>
      <c r="AA20" s="22">
        <v>1395</v>
      </c>
      <c r="AB20" s="22">
        <v>1349</v>
      </c>
      <c r="AC20" s="22">
        <v>1377</v>
      </c>
      <c r="AD20" s="13" t="s">
        <v>62</v>
      </c>
    </row>
    <row r="22" spans="1:30">
      <c r="A22" s="9" t="s">
        <v>65</v>
      </c>
    </row>
    <row r="24" spans="1:30">
      <c r="A24" s="6" t="s">
        <v>20</v>
      </c>
      <c r="W24" s="6" t="s">
        <v>24</v>
      </c>
    </row>
    <row r="25" spans="1:30">
      <c r="A25" s="6" t="s">
        <v>21</v>
      </c>
      <c r="W25" s="6" t="s">
        <v>25</v>
      </c>
    </row>
    <row r="26" spans="1:30">
      <c r="A26" s="6" t="s">
        <v>22</v>
      </c>
      <c r="W26" s="6" t="s">
        <v>26</v>
      </c>
    </row>
    <row r="27" spans="1:30">
      <c r="A27" s="6" t="s">
        <v>23</v>
      </c>
      <c r="W27" s="6" t="s">
        <v>27</v>
      </c>
    </row>
  </sheetData>
  <mergeCells count="1">
    <mergeCell ref="A1:AD1"/>
  </mergeCells>
  <phoneticPr fontId="0" type="noConversion"/>
  <conditionalFormatting sqref="C3:C20">
    <cfRule type="expression" dxfId="43" priority="75" stopIfTrue="1">
      <formula>((D3-C3) &gt; ((C3*#REF!)/100))</formula>
    </cfRule>
    <cfRule type="expression" dxfId="42" priority="76" stopIfTrue="1">
      <formula>NOT(ISERROR(SEARCH(":",C3)))</formula>
    </cfRule>
  </conditionalFormatting>
  <conditionalFormatting sqref="Z3:Z20">
    <cfRule type="expression" dxfId="41" priority="77" stopIfTrue="1">
      <formula>((Z3-Y3) &gt; ((Y3*#REF!)/100))</formula>
    </cfRule>
    <cfRule type="expression" dxfId="40" priority="78" stopIfTrue="1">
      <formula>NOT(ISERROR(SEARCH(":",Z3)))</formula>
    </cfRule>
  </conditionalFormatting>
  <conditionalFormatting sqref="L3:L20 J3:J20 H3:H20 D3:E20 W3:W20 U3:U20 S3:S20 Y3:Y20 P3:P20 N3:N20">
    <cfRule type="expression" dxfId="39" priority="91" stopIfTrue="1">
      <formula>OR( ((D3-C3) &gt; ((C3*#REF!)/100)), ((E3-D3) &gt; ((D3*#REF!)/100)) )</formula>
    </cfRule>
    <cfRule type="containsText" dxfId="38" priority="92" stopIfTrue="1" operator="containsText" text=":">
      <formula>NOT(ISERROR(SEARCH(":",D3)))</formula>
    </cfRule>
  </conditionalFormatting>
  <conditionalFormatting sqref="I3:I20 F3:G20 V3:V20 T3:T20 Q3:R20 O3:O20 K3:M20 X3:Z20">
    <cfRule type="expression" dxfId="37" priority="95" stopIfTrue="1">
      <formula>OR( ((F3-E3) &gt; ((E3*#REF!)/100)), ((G3-F3) &gt; ((F3*#REF!)/100)) )</formula>
    </cfRule>
    <cfRule type="expression" dxfId="36" priority="96" stopIfTrue="1">
      <formula>NOT(ISERROR(SEARCH(":",F3)))</formula>
    </cfRule>
  </conditionalFormatting>
  <conditionalFormatting sqref="Q3:Q20 AA3:AC20">
    <cfRule type="expression" dxfId="35" priority="99" stopIfTrue="1">
      <formula>((Q3-P3) &gt; ((P3*#REF!)/100))</formula>
    </cfRule>
    <cfRule type="expression" dxfId="34" priority="100" stopIfTrue="1">
      <formula>NOT(ISERROR(SEARCH(":",Q3)))</formula>
    </cfRule>
  </conditionalFormatting>
  <conditionalFormatting sqref="C3:C20">
    <cfRule type="expression" dxfId="33" priority="13" stopIfTrue="1">
      <formula>((D3-C3) &gt; ((C3*#REF!)/100))</formula>
    </cfRule>
    <cfRule type="expression" dxfId="32" priority="14" stopIfTrue="1">
      <formula>NOT(ISERROR(SEARCH(":",C3)))</formula>
    </cfRule>
  </conditionalFormatting>
  <conditionalFormatting sqref="K3:K20 I3:I20 F3:G20">
    <cfRule type="expression" dxfId="31" priority="11" stopIfTrue="1">
      <formula>OR( ((F3-E3) &gt; ((E3*#REF!)/100)), ((G3-F3) &gt; ((F3*#REF!)/100)) )</formula>
    </cfRule>
    <cfRule type="expression" dxfId="30" priority="12" stopIfTrue="1">
      <formula>NOT(ISERROR(SEARCH(":",F3)))</formula>
    </cfRule>
  </conditionalFormatting>
  <conditionalFormatting sqref="J3:J20 H3:H20 D3:E20">
    <cfRule type="expression" dxfId="29" priority="9" stopIfTrue="1">
      <formula>OR( ((D3-C3) &gt; ((C3*#REF!)/100)), ((E3-D3) &gt; ((D3*#REF!)/100)) )</formula>
    </cfRule>
    <cfRule type="containsText" dxfId="28" priority="10" stopIfTrue="1" operator="containsText" text=":">
      <formula>NOT(ISERROR(SEARCH(":",D3)))</formula>
    </cfRule>
  </conditionalFormatting>
  <conditionalFormatting sqref="V3:V20 T3:T20">
    <cfRule type="expression" dxfId="27" priority="7" stopIfTrue="1">
      <formula>OR( ((T3-S3) &gt; ((S3*#REF!)/100)), ((U3-T3) &gt; ((T3*#REF!)/100)) )</formula>
    </cfRule>
    <cfRule type="expression" dxfId="26" priority="8" stopIfTrue="1">
      <formula>NOT(ISERROR(SEARCH(":",T3)))</formula>
    </cfRule>
  </conditionalFormatting>
  <conditionalFormatting sqref="W3:W20 U3:U20 Q3:S20">
    <cfRule type="expression" dxfId="25" priority="5" stopIfTrue="1">
      <formula>OR( ((Q3-P3) &gt; ((P3*#REF!)/100)), ((R3-Q3) &gt; ((Q3*#REF!)/100)) )</formula>
    </cfRule>
    <cfRule type="containsText" dxfId="24" priority="6" stopIfTrue="1" operator="containsText" text=":">
      <formula>NOT(ISERROR(SEARCH(":",Q3)))</formula>
    </cfRule>
  </conditionalFormatting>
  <conditionalFormatting sqref="Q3:Q20 O3:O20 L3:M20">
    <cfRule type="expression" dxfId="23" priority="3" stopIfTrue="1">
      <formula>OR( ((L3-K3) &gt; ((K3*#REF!)/100)), ((M3-L3) &gt; ((L3*#REF!)/100)) )</formula>
    </cfRule>
    <cfRule type="expression" dxfId="22" priority="4" stopIfTrue="1">
      <formula>NOT(ISERROR(SEARCH(":",L3)))</formula>
    </cfRule>
  </conditionalFormatting>
  <conditionalFormatting sqref="P3:P20 N3:N20">
    <cfRule type="expression" dxfId="21" priority="1" stopIfTrue="1">
      <formula>OR( ((N3-M3) &gt; ((M3*#REF!)/100)), ((O3-N3) &gt; ((N3*#REF!)/100)) )</formula>
    </cfRule>
    <cfRule type="containsText" dxfId="20" priority="2" stopIfTrue="1" operator="containsText" text=":">
      <formula>NOT(ISERROR(SEARCH(":",N3)))</formula>
    </cfRule>
  </conditionalFormatting>
  <conditionalFormatting sqref="AA3:AC20">
    <cfRule type="expression" dxfId="19" priority="105" stopIfTrue="1">
      <formula>OR( ((AA3-Z3) &gt; ((Z3*#REF!)/100)), ((AD3-AA3) &gt; ((AA3*#REF!)/100)) )</formula>
    </cfRule>
    <cfRule type="expression" dxfId="18" priority="106" stopIfTrue="1">
      <formula>NOT(ISERROR(SEARCH(":",AA3)))</formula>
    </cfRule>
  </conditionalFormatting>
  <pageMargins left="0.35433070866141736" right="0.19685039370078741" top="0.74803149606299213" bottom="0.74803149606299213" header="0.31496062992125984" footer="0.31496062992125984"/>
  <pageSetup paperSize="9" scale="64" orientation="landscape" r:id="rId1"/>
  <headerFooter>
    <oddHeader>&amp;L&amp;F&amp;R&amp;A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topLeftCell="M1" workbookViewId="0">
      <selection activeCell="P10" sqref="P10"/>
    </sheetView>
  </sheetViews>
  <sheetFormatPr defaultColWidth="9.1796875" defaultRowHeight="12.5"/>
  <cols>
    <col min="1" max="1" width="26.81640625" style="1" customWidth="1"/>
    <col min="2" max="2" width="4.81640625" style="1" bestFit="1" customWidth="1"/>
    <col min="3" max="27" width="6.36328125" style="1" bestFit="1" customWidth="1"/>
    <col min="28" max="29" width="6.36328125" style="1" customWidth="1"/>
    <col min="30" max="30" width="27.36328125" style="1" customWidth="1"/>
    <col min="31" max="16384" width="9.1796875" style="1"/>
  </cols>
  <sheetData>
    <row r="1" spans="1:30" ht="43" customHeight="1" thickBot="1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4"/>
    </row>
    <row r="2" spans="1:30" ht="44.5" customHeight="1" thickBot="1">
      <c r="A2" s="15" t="s">
        <v>28</v>
      </c>
      <c r="B2" s="2" t="s">
        <v>1</v>
      </c>
      <c r="C2" s="34">
        <f>VALUE("2004")-14</f>
        <v>1990</v>
      </c>
      <c r="D2" s="34">
        <f>VALUE("2004")-13</f>
        <v>1991</v>
      </c>
      <c r="E2" s="34">
        <f>VALUE("2004")-12</f>
        <v>1992</v>
      </c>
      <c r="F2" s="34">
        <f>VALUE("2004")-11</f>
        <v>1993</v>
      </c>
      <c r="G2" s="34">
        <f>VALUE("2004")-10</f>
        <v>1994</v>
      </c>
      <c r="H2" s="34">
        <f>VALUE("2004")-9</f>
        <v>1995</v>
      </c>
      <c r="I2" s="34">
        <f>VALUE("2004")-8</f>
        <v>1996</v>
      </c>
      <c r="J2" s="34">
        <f>VALUE("2004")-7</f>
        <v>1997</v>
      </c>
      <c r="K2" s="34">
        <f>VALUE("2004")-6</f>
        <v>1998</v>
      </c>
      <c r="L2" s="34">
        <f>VALUE("2004")-5</f>
        <v>1999</v>
      </c>
      <c r="M2" s="34">
        <f>VALUE("2004")-4</f>
        <v>2000</v>
      </c>
      <c r="N2" s="34">
        <f>VALUE("2004")-3</f>
        <v>2001</v>
      </c>
      <c r="O2" s="34">
        <f>VALUE("2004")-2</f>
        <v>2002</v>
      </c>
      <c r="P2" s="34">
        <f>VALUE("2004")-1</f>
        <v>2003</v>
      </c>
      <c r="Q2" s="34">
        <f>VALUE("2004")-0</f>
        <v>2004</v>
      </c>
      <c r="R2" s="34">
        <f>VALUE("2013")-8</f>
        <v>2005</v>
      </c>
      <c r="S2" s="34">
        <f>VALUE("2013")-7</f>
        <v>2006</v>
      </c>
      <c r="T2" s="34">
        <f>VALUE("2013")-6</f>
        <v>2007</v>
      </c>
      <c r="U2" s="34">
        <f>VALUE("2013")-5</f>
        <v>2008</v>
      </c>
      <c r="V2" s="34">
        <f>VALUE("2013")-4</f>
        <v>2009</v>
      </c>
      <c r="W2" s="34">
        <f>VALUE("2013")-3</f>
        <v>2010</v>
      </c>
      <c r="X2" s="34">
        <f>VALUE("2013")-2</f>
        <v>2011</v>
      </c>
      <c r="Y2" s="34">
        <f>VALUE("2013")-1</f>
        <v>2012</v>
      </c>
      <c r="Z2" s="34">
        <f>VALUE("2013")-0</f>
        <v>2013</v>
      </c>
      <c r="AA2" s="34">
        <f>VALUE("2013")+1</f>
        <v>2014</v>
      </c>
      <c r="AB2" s="34">
        <f>VALUE("2013")+2</f>
        <v>2015</v>
      </c>
      <c r="AC2" s="34">
        <f>VALUE("2013")+3</f>
        <v>2016</v>
      </c>
      <c r="AD2" s="18" t="s">
        <v>64</v>
      </c>
    </row>
    <row r="3" spans="1:30" ht="25" customHeight="1" thickBot="1">
      <c r="A3" s="35" t="s">
        <v>46</v>
      </c>
      <c r="B3" s="36" t="s">
        <v>2</v>
      </c>
      <c r="C3" s="37">
        <v>10300</v>
      </c>
      <c r="D3" s="37">
        <v>10600</v>
      </c>
      <c r="E3" s="37">
        <v>10900</v>
      </c>
      <c r="F3" s="37">
        <v>11300</v>
      </c>
      <c r="G3" s="37">
        <v>11600</v>
      </c>
      <c r="H3" s="37">
        <v>12300</v>
      </c>
      <c r="I3" s="38">
        <v>13546</v>
      </c>
      <c r="J3" s="38">
        <v>15150</v>
      </c>
      <c r="K3" s="38">
        <v>16677</v>
      </c>
      <c r="L3" s="38">
        <v>18489</v>
      </c>
      <c r="M3" s="38">
        <v>20705</v>
      </c>
      <c r="N3" s="38">
        <v>23531</v>
      </c>
      <c r="O3" s="38">
        <v>26473</v>
      </c>
      <c r="P3" s="38">
        <v>30299</v>
      </c>
      <c r="Q3" s="38">
        <v>33670</v>
      </c>
      <c r="R3" s="38">
        <v>36833</v>
      </c>
      <c r="S3" s="38">
        <v>39751</v>
      </c>
      <c r="T3" s="38">
        <v>42779</v>
      </c>
      <c r="U3" s="38">
        <v>45873</v>
      </c>
      <c r="V3" s="38">
        <v>48535</v>
      </c>
      <c r="W3" s="38">
        <v>50564</v>
      </c>
      <c r="X3" s="38">
        <v>51675</v>
      </c>
      <c r="Y3" s="38">
        <v>52505</v>
      </c>
      <c r="Z3" s="37">
        <v>52419</v>
      </c>
      <c r="AA3" s="37">
        <v>52692</v>
      </c>
      <c r="AB3" s="37">
        <v>51929</v>
      </c>
      <c r="AC3" s="37">
        <v>52745</v>
      </c>
      <c r="AD3" s="39" t="s">
        <v>63</v>
      </c>
    </row>
    <row r="4" spans="1:30" ht="25" customHeight="1">
      <c r="A4" s="28" t="s">
        <v>29</v>
      </c>
      <c r="B4" s="40" t="s">
        <v>3</v>
      </c>
      <c r="C4" s="41">
        <v>4000</v>
      </c>
      <c r="D4" s="41">
        <v>4100</v>
      </c>
      <c r="E4" s="41">
        <v>4300</v>
      </c>
      <c r="F4" s="41">
        <v>4400</v>
      </c>
      <c r="G4" s="41">
        <v>4500</v>
      </c>
      <c r="H4" s="41">
        <v>4800</v>
      </c>
      <c r="I4" s="42">
        <v>4904</v>
      </c>
      <c r="J4" s="42">
        <v>5376</v>
      </c>
      <c r="K4" s="42">
        <v>5894</v>
      </c>
      <c r="L4" s="42">
        <v>6462</v>
      </c>
      <c r="M4" s="42">
        <v>7183</v>
      </c>
      <c r="N4" s="42">
        <v>8049</v>
      </c>
      <c r="O4" s="42">
        <v>8866</v>
      </c>
      <c r="P4" s="42">
        <v>9824</v>
      </c>
      <c r="Q4" s="42">
        <v>10658</v>
      </c>
      <c r="R4" s="42">
        <v>11411</v>
      </c>
      <c r="S4" s="42">
        <v>12073</v>
      </c>
      <c r="T4" s="42">
        <v>12758</v>
      </c>
      <c r="U4" s="42">
        <v>13554</v>
      </c>
      <c r="V4" s="42">
        <v>14142</v>
      </c>
      <c r="W4" s="42">
        <v>14600</v>
      </c>
      <c r="X4" s="42">
        <v>14898</v>
      </c>
      <c r="Y4" s="42">
        <v>15111</v>
      </c>
      <c r="Z4" s="41">
        <v>15060</v>
      </c>
      <c r="AA4" s="41">
        <v>15039</v>
      </c>
      <c r="AB4" s="41">
        <v>14806</v>
      </c>
      <c r="AC4" s="41">
        <v>15121</v>
      </c>
      <c r="AD4" s="14" t="s">
        <v>47</v>
      </c>
    </row>
    <row r="5" spans="1:30" ht="25" customHeight="1" thickBot="1">
      <c r="A5" s="19" t="s">
        <v>30</v>
      </c>
      <c r="B5" s="43" t="s">
        <v>4</v>
      </c>
      <c r="C5" s="44">
        <v>4000</v>
      </c>
      <c r="D5" s="44">
        <v>4100</v>
      </c>
      <c r="E5" s="44">
        <v>4300</v>
      </c>
      <c r="F5" s="44">
        <v>4400</v>
      </c>
      <c r="G5" s="44">
        <v>4500</v>
      </c>
      <c r="H5" s="44">
        <v>4800</v>
      </c>
      <c r="I5" s="45">
        <v>4904</v>
      </c>
      <c r="J5" s="45">
        <v>5376</v>
      </c>
      <c r="K5" s="45">
        <v>5894</v>
      </c>
      <c r="L5" s="45">
        <v>6462</v>
      </c>
      <c r="M5" s="45">
        <v>7183</v>
      </c>
      <c r="N5" s="45">
        <v>8049</v>
      </c>
      <c r="O5" s="45">
        <v>8866</v>
      </c>
      <c r="P5" s="45">
        <v>9824</v>
      </c>
      <c r="Q5" s="45">
        <v>10658</v>
      </c>
      <c r="R5" s="45">
        <v>11411</v>
      </c>
      <c r="S5" s="45">
        <v>12073</v>
      </c>
      <c r="T5" s="45">
        <v>12758</v>
      </c>
      <c r="U5" s="45">
        <v>13554</v>
      </c>
      <c r="V5" s="45">
        <v>14142</v>
      </c>
      <c r="W5" s="45">
        <v>14600</v>
      </c>
      <c r="X5" s="45">
        <v>14898</v>
      </c>
      <c r="Y5" s="45">
        <v>15111</v>
      </c>
      <c r="Z5" s="44">
        <v>15060</v>
      </c>
      <c r="AA5" s="44">
        <v>15039</v>
      </c>
      <c r="AB5" s="44">
        <v>14806</v>
      </c>
      <c r="AC5" s="44">
        <v>15121</v>
      </c>
      <c r="AD5" s="20" t="s">
        <v>47</v>
      </c>
    </row>
    <row r="6" spans="1:30" ht="25" customHeight="1">
      <c r="A6" s="11" t="s">
        <v>31</v>
      </c>
      <c r="B6" s="40" t="s">
        <v>5</v>
      </c>
      <c r="C6" s="41">
        <v>1600</v>
      </c>
      <c r="D6" s="41">
        <v>1600</v>
      </c>
      <c r="E6" s="41">
        <v>1700</v>
      </c>
      <c r="F6" s="41">
        <v>1700</v>
      </c>
      <c r="G6" s="41">
        <v>1800</v>
      </c>
      <c r="H6" s="41">
        <v>1900</v>
      </c>
      <c r="I6" s="42">
        <v>1185</v>
      </c>
      <c r="J6" s="42">
        <v>1405</v>
      </c>
      <c r="K6" s="42">
        <v>1581</v>
      </c>
      <c r="L6" s="42">
        <v>1807</v>
      </c>
      <c r="M6" s="42">
        <v>2073</v>
      </c>
      <c r="N6" s="42">
        <v>2385</v>
      </c>
      <c r="O6" s="42">
        <v>2735</v>
      </c>
      <c r="P6" s="42">
        <v>3120</v>
      </c>
      <c r="Q6" s="42">
        <v>3463</v>
      </c>
      <c r="R6" s="42">
        <v>3774</v>
      </c>
      <c r="S6" s="42">
        <v>4058</v>
      </c>
      <c r="T6" s="42">
        <v>4366</v>
      </c>
      <c r="U6" s="42">
        <v>4674</v>
      </c>
      <c r="V6" s="42">
        <v>4872</v>
      </c>
      <c r="W6" s="42">
        <v>5034</v>
      </c>
      <c r="X6" s="42">
        <v>5104</v>
      </c>
      <c r="Y6" s="42">
        <v>5166</v>
      </c>
      <c r="Z6" s="41">
        <v>5201</v>
      </c>
      <c r="AA6" s="41">
        <v>5277</v>
      </c>
      <c r="AB6" s="41">
        <v>5248</v>
      </c>
      <c r="AC6" s="41">
        <v>5290</v>
      </c>
      <c r="AD6" s="11" t="s">
        <v>48</v>
      </c>
    </row>
    <row r="7" spans="1:30" ht="25" customHeight="1">
      <c r="A7" s="12" t="s">
        <v>32</v>
      </c>
      <c r="B7" s="3" t="s">
        <v>6</v>
      </c>
      <c r="C7" s="4">
        <v>200</v>
      </c>
      <c r="D7" s="4">
        <v>200</v>
      </c>
      <c r="E7" s="4">
        <v>200</v>
      </c>
      <c r="F7" s="4">
        <v>200</v>
      </c>
      <c r="G7" s="4">
        <v>200</v>
      </c>
      <c r="H7" s="4">
        <v>200</v>
      </c>
      <c r="I7" s="5">
        <v>182</v>
      </c>
      <c r="J7" s="5">
        <v>214</v>
      </c>
      <c r="K7" s="5">
        <v>238</v>
      </c>
      <c r="L7" s="5">
        <v>270</v>
      </c>
      <c r="M7" s="5">
        <v>321</v>
      </c>
      <c r="N7" s="5">
        <v>369</v>
      </c>
      <c r="O7" s="5">
        <v>436</v>
      </c>
      <c r="P7" s="5">
        <v>492</v>
      </c>
      <c r="Q7" s="5">
        <v>548</v>
      </c>
      <c r="R7" s="5">
        <v>586</v>
      </c>
      <c r="S7" s="5">
        <v>630</v>
      </c>
      <c r="T7" s="5">
        <v>681</v>
      </c>
      <c r="U7" s="5">
        <v>749</v>
      </c>
      <c r="V7" s="5">
        <v>789</v>
      </c>
      <c r="W7" s="5">
        <v>816</v>
      </c>
      <c r="X7" s="5">
        <v>828</v>
      </c>
      <c r="Y7" s="5">
        <v>837</v>
      </c>
      <c r="Z7" s="4">
        <v>855</v>
      </c>
      <c r="AA7" s="4">
        <v>868</v>
      </c>
      <c r="AB7" s="4">
        <v>839</v>
      </c>
      <c r="AC7" s="4">
        <v>812</v>
      </c>
      <c r="AD7" s="12" t="s">
        <v>49</v>
      </c>
    </row>
    <row r="8" spans="1:30" ht="25" customHeight="1">
      <c r="A8" s="12" t="s">
        <v>33</v>
      </c>
      <c r="B8" s="3" t="s">
        <v>7</v>
      </c>
      <c r="C8" s="4">
        <v>200</v>
      </c>
      <c r="D8" s="4">
        <v>200</v>
      </c>
      <c r="E8" s="4">
        <v>200</v>
      </c>
      <c r="F8" s="4">
        <v>200</v>
      </c>
      <c r="G8" s="4">
        <v>200</v>
      </c>
      <c r="H8" s="4">
        <v>200</v>
      </c>
      <c r="I8" s="5">
        <v>190</v>
      </c>
      <c r="J8" s="5">
        <v>221</v>
      </c>
      <c r="K8" s="5">
        <v>241</v>
      </c>
      <c r="L8" s="5">
        <v>290</v>
      </c>
      <c r="M8" s="5">
        <v>328</v>
      </c>
      <c r="N8" s="5">
        <v>383</v>
      </c>
      <c r="O8" s="5">
        <v>456</v>
      </c>
      <c r="P8" s="5">
        <v>540</v>
      </c>
      <c r="Q8" s="5">
        <v>597</v>
      </c>
      <c r="R8" s="5">
        <v>645</v>
      </c>
      <c r="S8" s="5">
        <v>694</v>
      </c>
      <c r="T8" s="5">
        <v>751</v>
      </c>
      <c r="U8" s="5">
        <v>821</v>
      </c>
      <c r="V8" s="5">
        <v>867</v>
      </c>
      <c r="W8" s="5">
        <v>882</v>
      </c>
      <c r="X8" s="5">
        <v>895</v>
      </c>
      <c r="Y8" s="5">
        <v>911</v>
      </c>
      <c r="Z8" s="4">
        <v>917</v>
      </c>
      <c r="AA8" s="4">
        <v>929</v>
      </c>
      <c r="AB8" s="4">
        <v>963</v>
      </c>
      <c r="AC8" s="4">
        <v>991</v>
      </c>
      <c r="AD8" s="12" t="s">
        <v>50</v>
      </c>
    </row>
    <row r="9" spans="1:30" ht="25" customHeight="1" thickBot="1">
      <c r="A9" s="13" t="s">
        <v>34</v>
      </c>
      <c r="B9" s="43" t="s">
        <v>8</v>
      </c>
      <c r="C9" s="44">
        <v>1300</v>
      </c>
      <c r="D9" s="44">
        <v>1300</v>
      </c>
      <c r="E9" s="44">
        <v>1300</v>
      </c>
      <c r="F9" s="44">
        <v>1400</v>
      </c>
      <c r="G9" s="44">
        <v>1400</v>
      </c>
      <c r="H9" s="44">
        <v>1500</v>
      </c>
      <c r="I9" s="45">
        <v>813</v>
      </c>
      <c r="J9" s="45">
        <v>970</v>
      </c>
      <c r="K9" s="45">
        <v>1102</v>
      </c>
      <c r="L9" s="45">
        <v>1247</v>
      </c>
      <c r="M9" s="45">
        <v>1424</v>
      </c>
      <c r="N9" s="45">
        <v>1633</v>
      </c>
      <c r="O9" s="45">
        <v>1843</v>
      </c>
      <c r="P9" s="45">
        <v>2088</v>
      </c>
      <c r="Q9" s="45">
        <v>2318</v>
      </c>
      <c r="R9" s="45">
        <v>2543</v>
      </c>
      <c r="S9" s="45">
        <v>2734</v>
      </c>
      <c r="T9" s="45">
        <v>2934</v>
      </c>
      <c r="U9" s="45">
        <v>3104</v>
      </c>
      <c r="V9" s="45">
        <v>3216</v>
      </c>
      <c r="W9" s="45">
        <v>3336</v>
      </c>
      <c r="X9" s="45">
        <v>3381</v>
      </c>
      <c r="Y9" s="45">
        <v>3418</v>
      </c>
      <c r="Z9" s="44">
        <v>3429</v>
      </c>
      <c r="AA9" s="44">
        <v>3480</v>
      </c>
      <c r="AB9" s="44">
        <v>3446</v>
      </c>
      <c r="AC9" s="44">
        <v>3487</v>
      </c>
      <c r="AD9" s="13" t="s">
        <v>51</v>
      </c>
    </row>
    <row r="10" spans="1:30" ht="25" customHeight="1">
      <c r="A10" s="14" t="s">
        <v>35</v>
      </c>
      <c r="B10" s="40" t="s">
        <v>9</v>
      </c>
      <c r="C10" s="41">
        <v>3100</v>
      </c>
      <c r="D10" s="41">
        <v>3200</v>
      </c>
      <c r="E10" s="41">
        <v>3300</v>
      </c>
      <c r="F10" s="41">
        <v>3500</v>
      </c>
      <c r="G10" s="41">
        <v>3600</v>
      </c>
      <c r="H10" s="41">
        <v>3700</v>
      </c>
      <c r="I10" s="42">
        <v>4197</v>
      </c>
      <c r="J10" s="42">
        <v>4663</v>
      </c>
      <c r="K10" s="42">
        <v>5085</v>
      </c>
      <c r="L10" s="42">
        <v>5619</v>
      </c>
      <c r="M10" s="42">
        <v>6276</v>
      </c>
      <c r="N10" s="42">
        <v>7039</v>
      </c>
      <c r="O10" s="42">
        <v>7904</v>
      </c>
      <c r="P10" s="42">
        <v>9144</v>
      </c>
      <c r="Q10" s="42">
        <v>10316</v>
      </c>
      <c r="R10" s="42">
        <v>11394</v>
      </c>
      <c r="S10" s="42">
        <v>12353</v>
      </c>
      <c r="T10" s="42">
        <v>13335</v>
      </c>
      <c r="U10" s="42">
        <v>14284</v>
      </c>
      <c r="V10" s="42">
        <v>15243</v>
      </c>
      <c r="W10" s="42">
        <v>15974</v>
      </c>
      <c r="X10" s="42">
        <v>16367</v>
      </c>
      <c r="Y10" s="42">
        <v>16649</v>
      </c>
      <c r="Z10" s="41">
        <v>16569</v>
      </c>
      <c r="AA10" s="41">
        <v>16660</v>
      </c>
      <c r="AB10" s="41">
        <v>16462</v>
      </c>
      <c r="AC10" s="41">
        <v>16673</v>
      </c>
      <c r="AD10" s="14" t="s">
        <v>52</v>
      </c>
    </row>
    <row r="11" spans="1:30" ht="25" customHeight="1">
      <c r="A11" s="12" t="s">
        <v>36</v>
      </c>
      <c r="B11" s="3" t="s">
        <v>10</v>
      </c>
      <c r="C11" s="4">
        <v>400</v>
      </c>
      <c r="D11" s="4">
        <v>400</v>
      </c>
      <c r="E11" s="4">
        <v>400</v>
      </c>
      <c r="F11" s="4">
        <v>500</v>
      </c>
      <c r="G11" s="4">
        <v>500</v>
      </c>
      <c r="H11" s="4">
        <v>500</v>
      </c>
      <c r="I11" s="5">
        <v>908</v>
      </c>
      <c r="J11" s="5">
        <v>998</v>
      </c>
      <c r="K11" s="5">
        <v>1096</v>
      </c>
      <c r="L11" s="5">
        <v>1173</v>
      </c>
      <c r="M11" s="5">
        <v>1266</v>
      </c>
      <c r="N11" s="5">
        <v>1407</v>
      </c>
      <c r="O11" s="5">
        <v>1565</v>
      </c>
      <c r="P11" s="5">
        <v>1858</v>
      </c>
      <c r="Q11" s="5">
        <v>2074</v>
      </c>
      <c r="R11" s="5">
        <v>2265</v>
      </c>
      <c r="S11" s="5">
        <v>2477</v>
      </c>
      <c r="T11" s="5">
        <v>2658</v>
      </c>
      <c r="U11" s="5">
        <v>2793</v>
      </c>
      <c r="V11" s="5">
        <v>2942</v>
      </c>
      <c r="W11" s="5">
        <v>3076</v>
      </c>
      <c r="X11" s="5">
        <v>3129</v>
      </c>
      <c r="Y11" s="5">
        <v>3179</v>
      </c>
      <c r="Z11" s="4">
        <v>3146</v>
      </c>
      <c r="AA11" s="4">
        <v>3150</v>
      </c>
      <c r="AB11" s="4">
        <v>3057</v>
      </c>
      <c r="AC11" s="4">
        <v>3077</v>
      </c>
      <c r="AD11" s="12" t="s">
        <v>53</v>
      </c>
    </row>
    <row r="12" spans="1:30" ht="25" customHeight="1">
      <c r="A12" s="12" t="s">
        <v>37</v>
      </c>
      <c r="B12" s="3" t="s">
        <v>11</v>
      </c>
      <c r="C12" s="4">
        <v>2100</v>
      </c>
      <c r="D12" s="4">
        <v>2200</v>
      </c>
      <c r="E12" s="4">
        <v>2200</v>
      </c>
      <c r="F12" s="4">
        <v>2300</v>
      </c>
      <c r="G12" s="4">
        <v>2400</v>
      </c>
      <c r="H12" s="4">
        <v>2500</v>
      </c>
      <c r="I12" s="5">
        <v>2743</v>
      </c>
      <c r="J12" s="5">
        <v>3037</v>
      </c>
      <c r="K12" s="5">
        <v>3291</v>
      </c>
      <c r="L12" s="5">
        <v>3654</v>
      </c>
      <c r="M12" s="5">
        <v>4098</v>
      </c>
      <c r="N12" s="5">
        <v>4565</v>
      </c>
      <c r="O12" s="5">
        <v>5069</v>
      </c>
      <c r="P12" s="5">
        <v>5807</v>
      </c>
      <c r="Q12" s="5">
        <v>6555</v>
      </c>
      <c r="R12" s="5">
        <v>7248</v>
      </c>
      <c r="S12" s="5">
        <v>7805</v>
      </c>
      <c r="T12" s="5">
        <v>8422</v>
      </c>
      <c r="U12" s="5">
        <v>8990</v>
      </c>
      <c r="V12" s="5">
        <v>9568</v>
      </c>
      <c r="W12" s="5">
        <v>10043</v>
      </c>
      <c r="X12" s="5">
        <v>10303</v>
      </c>
      <c r="Y12" s="5">
        <v>10487</v>
      </c>
      <c r="Z12" s="4">
        <v>10432</v>
      </c>
      <c r="AA12" s="4">
        <v>10464</v>
      </c>
      <c r="AB12" s="4">
        <v>10320</v>
      </c>
      <c r="AC12" s="4">
        <v>10488</v>
      </c>
      <c r="AD12" s="12" t="s">
        <v>54</v>
      </c>
    </row>
    <row r="13" spans="1:30" ht="25" customHeight="1">
      <c r="A13" s="12" t="s">
        <v>38</v>
      </c>
      <c r="B13" s="3" t="s">
        <v>12</v>
      </c>
      <c r="C13" s="4">
        <v>300</v>
      </c>
      <c r="D13" s="4">
        <v>300</v>
      </c>
      <c r="E13" s="4">
        <v>400</v>
      </c>
      <c r="F13" s="4">
        <v>400</v>
      </c>
      <c r="G13" s="4">
        <v>400</v>
      </c>
      <c r="H13" s="4">
        <v>400</v>
      </c>
      <c r="I13" s="5">
        <v>250</v>
      </c>
      <c r="J13" s="5">
        <v>286</v>
      </c>
      <c r="K13" s="5">
        <v>318</v>
      </c>
      <c r="L13" s="5">
        <v>363</v>
      </c>
      <c r="M13" s="5">
        <v>417</v>
      </c>
      <c r="N13" s="5">
        <v>484</v>
      </c>
      <c r="O13" s="5">
        <v>547</v>
      </c>
      <c r="P13" s="5">
        <v>636</v>
      </c>
      <c r="Q13" s="5">
        <v>719</v>
      </c>
      <c r="R13" s="5">
        <v>809</v>
      </c>
      <c r="S13" s="5">
        <v>892</v>
      </c>
      <c r="T13" s="5">
        <v>962</v>
      </c>
      <c r="U13" s="5">
        <v>1054</v>
      </c>
      <c r="V13" s="5">
        <v>1144</v>
      </c>
      <c r="W13" s="5">
        <v>1193</v>
      </c>
      <c r="X13" s="5">
        <v>1227</v>
      </c>
      <c r="Y13" s="5">
        <v>1244</v>
      </c>
      <c r="Z13" s="4">
        <v>1260</v>
      </c>
      <c r="AA13" s="4">
        <v>1283</v>
      </c>
      <c r="AB13" s="4">
        <v>1296</v>
      </c>
      <c r="AC13" s="4">
        <v>1290</v>
      </c>
      <c r="AD13" s="12" t="s">
        <v>55</v>
      </c>
    </row>
    <row r="14" spans="1:30" ht="25" customHeight="1" thickBot="1">
      <c r="A14" s="13" t="s">
        <v>39</v>
      </c>
      <c r="B14" s="43" t="s">
        <v>13</v>
      </c>
      <c r="C14" s="44">
        <v>300</v>
      </c>
      <c r="D14" s="44">
        <v>300</v>
      </c>
      <c r="E14" s="44">
        <v>300</v>
      </c>
      <c r="F14" s="44">
        <v>300</v>
      </c>
      <c r="G14" s="44">
        <v>300</v>
      </c>
      <c r="H14" s="44">
        <v>300</v>
      </c>
      <c r="I14" s="45">
        <v>296</v>
      </c>
      <c r="J14" s="45">
        <v>342</v>
      </c>
      <c r="K14" s="45">
        <v>380</v>
      </c>
      <c r="L14" s="45">
        <v>429</v>
      </c>
      <c r="M14" s="45">
        <v>495</v>
      </c>
      <c r="N14" s="45">
        <v>583</v>
      </c>
      <c r="O14" s="45">
        <v>723</v>
      </c>
      <c r="P14" s="45">
        <v>843</v>
      </c>
      <c r="Q14" s="45">
        <v>968</v>
      </c>
      <c r="R14" s="45">
        <v>1072</v>
      </c>
      <c r="S14" s="45">
        <v>1179</v>
      </c>
      <c r="T14" s="45">
        <v>1293</v>
      </c>
      <c r="U14" s="45">
        <v>1447</v>
      </c>
      <c r="V14" s="45">
        <v>1589</v>
      </c>
      <c r="W14" s="45">
        <v>1662</v>
      </c>
      <c r="X14" s="45">
        <v>1708</v>
      </c>
      <c r="Y14" s="45">
        <v>1739</v>
      </c>
      <c r="Z14" s="44">
        <v>1731</v>
      </c>
      <c r="AA14" s="44">
        <v>1763</v>
      </c>
      <c r="AB14" s="44">
        <v>1789</v>
      </c>
      <c r="AC14" s="44">
        <v>1818</v>
      </c>
      <c r="AD14" s="13" t="s">
        <v>56</v>
      </c>
    </row>
    <row r="15" spans="1:30" ht="25" customHeight="1">
      <c r="A15" s="11" t="s">
        <v>40</v>
      </c>
      <c r="B15" s="40" t="s">
        <v>14</v>
      </c>
      <c r="C15" s="41">
        <v>1600</v>
      </c>
      <c r="D15" s="41">
        <v>1600</v>
      </c>
      <c r="E15" s="41">
        <v>1700</v>
      </c>
      <c r="F15" s="41">
        <v>1900</v>
      </c>
      <c r="G15" s="41">
        <v>1900</v>
      </c>
      <c r="H15" s="41">
        <v>1900</v>
      </c>
      <c r="I15" s="42">
        <v>3260</v>
      </c>
      <c r="J15" s="42">
        <v>3706</v>
      </c>
      <c r="K15" s="42">
        <v>4117</v>
      </c>
      <c r="L15" s="42">
        <v>4601</v>
      </c>
      <c r="M15" s="42">
        <v>5173</v>
      </c>
      <c r="N15" s="42">
        <v>6058</v>
      </c>
      <c r="O15" s="42">
        <v>6968</v>
      </c>
      <c r="P15" s="42">
        <v>8211</v>
      </c>
      <c r="Q15" s="42">
        <v>9233</v>
      </c>
      <c r="R15" s="42">
        <v>10254</v>
      </c>
      <c r="S15" s="42">
        <v>11267</v>
      </c>
      <c r="T15" s="42">
        <v>12320</v>
      </c>
      <c r="U15" s="42">
        <v>13361</v>
      </c>
      <c r="V15" s="42">
        <v>14278</v>
      </c>
      <c r="W15" s="42">
        <v>14956</v>
      </c>
      <c r="X15" s="42">
        <v>15306</v>
      </c>
      <c r="Y15" s="42">
        <v>15579</v>
      </c>
      <c r="Z15" s="41">
        <v>15589</v>
      </c>
      <c r="AA15" s="41">
        <v>15716</v>
      </c>
      <c r="AB15" s="41">
        <v>15413</v>
      </c>
      <c r="AC15" s="41">
        <v>15661</v>
      </c>
      <c r="AD15" s="11" t="s">
        <v>57</v>
      </c>
    </row>
    <row r="16" spans="1:30" ht="25" customHeight="1">
      <c r="A16" s="12" t="s">
        <v>41</v>
      </c>
      <c r="B16" s="3" t="s">
        <v>15</v>
      </c>
      <c r="C16" s="4">
        <v>500</v>
      </c>
      <c r="D16" s="4">
        <v>500</v>
      </c>
      <c r="E16" s="4">
        <v>500</v>
      </c>
      <c r="F16" s="4">
        <v>600</v>
      </c>
      <c r="G16" s="4">
        <v>600</v>
      </c>
      <c r="H16" s="4">
        <v>600</v>
      </c>
      <c r="I16" s="5">
        <v>837</v>
      </c>
      <c r="J16" s="5">
        <v>947</v>
      </c>
      <c r="K16" s="5">
        <v>1037</v>
      </c>
      <c r="L16" s="5">
        <v>1133</v>
      </c>
      <c r="M16" s="5">
        <v>1264</v>
      </c>
      <c r="N16" s="5">
        <v>1452</v>
      </c>
      <c r="O16" s="5">
        <v>1694</v>
      </c>
      <c r="P16" s="5">
        <v>2069</v>
      </c>
      <c r="Q16" s="5">
        <v>2352</v>
      </c>
      <c r="R16" s="5">
        <v>2649</v>
      </c>
      <c r="S16" s="5">
        <v>2964</v>
      </c>
      <c r="T16" s="5">
        <v>3283</v>
      </c>
      <c r="U16" s="5">
        <v>3579</v>
      </c>
      <c r="V16" s="5">
        <v>3892</v>
      </c>
      <c r="W16" s="5">
        <v>4062</v>
      </c>
      <c r="X16" s="5">
        <v>4165</v>
      </c>
      <c r="Y16" s="5">
        <v>4255</v>
      </c>
      <c r="Z16" s="4">
        <v>4251</v>
      </c>
      <c r="AA16" s="4">
        <v>4311</v>
      </c>
      <c r="AB16" s="4">
        <v>4208</v>
      </c>
      <c r="AC16" s="4">
        <v>4292</v>
      </c>
      <c r="AD16" s="12" t="s">
        <v>58</v>
      </c>
    </row>
    <row r="17" spans="1:30" ht="25" customHeight="1">
      <c r="A17" s="12" t="s">
        <v>42</v>
      </c>
      <c r="B17" s="3" t="s">
        <v>16</v>
      </c>
      <c r="C17" s="4">
        <v>100</v>
      </c>
      <c r="D17" s="4">
        <v>100</v>
      </c>
      <c r="E17" s="4">
        <v>100</v>
      </c>
      <c r="F17" s="4">
        <v>100</v>
      </c>
      <c r="G17" s="4">
        <v>100</v>
      </c>
      <c r="H17" s="4">
        <v>100</v>
      </c>
      <c r="I17" s="5">
        <v>151</v>
      </c>
      <c r="J17" s="5">
        <v>178</v>
      </c>
      <c r="K17" s="5">
        <v>200</v>
      </c>
      <c r="L17" s="5">
        <v>220</v>
      </c>
      <c r="M17" s="5">
        <v>255</v>
      </c>
      <c r="N17" s="5">
        <v>302</v>
      </c>
      <c r="O17" s="5">
        <v>349</v>
      </c>
      <c r="P17" s="5">
        <v>397</v>
      </c>
      <c r="Q17" s="5">
        <v>463</v>
      </c>
      <c r="R17" s="5">
        <v>543</v>
      </c>
      <c r="S17" s="5">
        <v>587</v>
      </c>
      <c r="T17" s="5">
        <v>634</v>
      </c>
      <c r="U17" s="5">
        <v>669</v>
      </c>
      <c r="V17" s="5">
        <v>714</v>
      </c>
      <c r="W17" s="5">
        <v>756</v>
      </c>
      <c r="X17" s="5">
        <v>782</v>
      </c>
      <c r="Y17" s="5">
        <v>797</v>
      </c>
      <c r="Z17" s="4">
        <v>804</v>
      </c>
      <c r="AA17" s="4">
        <v>808</v>
      </c>
      <c r="AB17" s="4">
        <v>814</v>
      </c>
      <c r="AC17" s="4">
        <v>816</v>
      </c>
      <c r="AD17" s="12" t="s">
        <v>59</v>
      </c>
    </row>
    <row r="18" spans="1:30" ht="25" customHeight="1">
      <c r="A18" s="12" t="s">
        <v>43</v>
      </c>
      <c r="B18" s="3" t="s">
        <v>17</v>
      </c>
      <c r="C18" s="4">
        <v>300</v>
      </c>
      <c r="D18" s="4">
        <v>300</v>
      </c>
      <c r="E18" s="4">
        <v>400</v>
      </c>
      <c r="F18" s="4">
        <v>400</v>
      </c>
      <c r="G18" s="4">
        <v>400</v>
      </c>
      <c r="H18" s="4">
        <v>400</v>
      </c>
      <c r="I18" s="5">
        <v>681</v>
      </c>
      <c r="J18" s="5">
        <v>765</v>
      </c>
      <c r="K18" s="5">
        <v>858</v>
      </c>
      <c r="L18" s="5">
        <v>985</v>
      </c>
      <c r="M18" s="5">
        <v>1143</v>
      </c>
      <c r="N18" s="5">
        <v>1402</v>
      </c>
      <c r="O18" s="5">
        <v>1601</v>
      </c>
      <c r="P18" s="5">
        <v>1917</v>
      </c>
      <c r="Q18" s="5">
        <v>2141</v>
      </c>
      <c r="R18" s="5">
        <v>2349</v>
      </c>
      <c r="S18" s="5">
        <v>2573</v>
      </c>
      <c r="T18" s="5">
        <v>2795</v>
      </c>
      <c r="U18" s="5">
        <v>3046</v>
      </c>
      <c r="V18" s="5">
        <v>3232</v>
      </c>
      <c r="W18" s="5">
        <v>3372</v>
      </c>
      <c r="X18" s="5">
        <v>3436</v>
      </c>
      <c r="Y18" s="5">
        <v>3477</v>
      </c>
      <c r="Z18" s="4">
        <v>3441</v>
      </c>
      <c r="AA18" s="4">
        <v>3466</v>
      </c>
      <c r="AB18" s="4">
        <v>3394</v>
      </c>
      <c r="AC18" s="4">
        <v>3447</v>
      </c>
      <c r="AD18" s="12" t="s">
        <v>60</v>
      </c>
    </row>
    <row r="19" spans="1:30" ht="25" customHeight="1">
      <c r="A19" s="12" t="s">
        <v>44</v>
      </c>
      <c r="B19" s="3" t="s">
        <v>18</v>
      </c>
      <c r="C19" s="4">
        <v>500</v>
      </c>
      <c r="D19" s="4">
        <v>500</v>
      </c>
      <c r="E19" s="4">
        <v>500</v>
      </c>
      <c r="F19" s="4">
        <v>600</v>
      </c>
      <c r="G19" s="4">
        <v>600</v>
      </c>
      <c r="H19" s="4">
        <v>600</v>
      </c>
      <c r="I19" s="5">
        <v>815</v>
      </c>
      <c r="J19" s="5">
        <v>908</v>
      </c>
      <c r="K19" s="5">
        <v>1014</v>
      </c>
      <c r="L19" s="5">
        <v>1148</v>
      </c>
      <c r="M19" s="5">
        <v>1276</v>
      </c>
      <c r="N19" s="5">
        <v>1496</v>
      </c>
      <c r="O19" s="5">
        <v>1710</v>
      </c>
      <c r="P19" s="5">
        <v>1993</v>
      </c>
      <c r="Q19" s="5">
        <v>2222</v>
      </c>
      <c r="R19" s="5">
        <v>2450</v>
      </c>
      <c r="S19" s="5">
        <v>2656</v>
      </c>
      <c r="T19" s="5">
        <v>2881</v>
      </c>
      <c r="U19" s="5">
        <v>3106</v>
      </c>
      <c r="V19" s="5">
        <v>3273</v>
      </c>
      <c r="W19" s="5">
        <v>3421</v>
      </c>
      <c r="X19" s="5">
        <v>3501</v>
      </c>
      <c r="Y19" s="5">
        <v>3568</v>
      </c>
      <c r="Z19" s="4">
        <v>3599</v>
      </c>
      <c r="AA19" s="4">
        <v>3646</v>
      </c>
      <c r="AB19" s="4">
        <v>3601</v>
      </c>
      <c r="AC19" s="4">
        <v>3652</v>
      </c>
      <c r="AD19" s="12" t="s">
        <v>61</v>
      </c>
    </row>
    <row r="20" spans="1:30" ht="25" customHeight="1" thickBot="1">
      <c r="A20" s="13" t="s">
        <v>45</v>
      </c>
      <c r="B20" s="43" t="s">
        <v>19</v>
      </c>
      <c r="C20" s="44">
        <v>200</v>
      </c>
      <c r="D20" s="44">
        <v>200</v>
      </c>
      <c r="E20" s="44">
        <v>200</v>
      </c>
      <c r="F20" s="44">
        <v>200</v>
      </c>
      <c r="G20" s="44">
        <v>200</v>
      </c>
      <c r="H20" s="44">
        <v>200</v>
      </c>
      <c r="I20" s="45">
        <v>776</v>
      </c>
      <c r="J20" s="45">
        <v>908</v>
      </c>
      <c r="K20" s="45">
        <v>1008</v>
      </c>
      <c r="L20" s="45">
        <v>1115</v>
      </c>
      <c r="M20" s="45">
        <v>1235</v>
      </c>
      <c r="N20" s="45">
        <v>1406</v>
      </c>
      <c r="O20" s="45">
        <v>1614</v>
      </c>
      <c r="P20" s="45">
        <v>1835</v>
      </c>
      <c r="Q20" s="45">
        <v>2055</v>
      </c>
      <c r="R20" s="45">
        <v>2263</v>
      </c>
      <c r="S20" s="45">
        <v>2487</v>
      </c>
      <c r="T20" s="45">
        <v>2727</v>
      </c>
      <c r="U20" s="45">
        <v>2961</v>
      </c>
      <c r="V20" s="45">
        <v>3167</v>
      </c>
      <c r="W20" s="45">
        <v>3345</v>
      </c>
      <c r="X20" s="45">
        <v>3422</v>
      </c>
      <c r="Y20" s="45">
        <v>3482</v>
      </c>
      <c r="Z20" s="44">
        <v>3494</v>
      </c>
      <c r="AA20" s="44">
        <v>3485</v>
      </c>
      <c r="AB20" s="44">
        <v>3396</v>
      </c>
      <c r="AC20" s="44">
        <v>3454</v>
      </c>
      <c r="AD20" s="13" t="s">
        <v>62</v>
      </c>
    </row>
    <row r="22" spans="1:30">
      <c r="A22" s="9" t="s">
        <v>65</v>
      </c>
    </row>
    <row r="24" spans="1:30">
      <c r="A24" s="6" t="s">
        <v>20</v>
      </c>
      <c r="W24" s="6" t="s">
        <v>24</v>
      </c>
    </row>
    <row r="25" spans="1:30">
      <c r="A25" s="6" t="s">
        <v>21</v>
      </c>
      <c r="W25" s="6" t="s">
        <v>25</v>
      </c>
    </row>
    <row r="26" spans="1:30">
      <c r="A26" s="6" t="s">
        <v>22</v>
      </c>
      <c r="W26" s="6" t="s">
        <v>26</v>
      </c>
    </row>
    <row r="27" spans="1:30">
      <c r="A27" s="6" t="s">
        <v>23</v>
      </c>
      <c r="W27" s="6" t="s">
        <v>27</v>
      </c>
    </row>
  </sheetData>
  <mergeCells count="1">
    <mergeCell ref="A1:AD1"/>
  </mergeCells>
  <phoneticPr fontId="0" type="noConversion"/>
  <conditionalFormatting sqref="C3:C20">
    <cfRule type="expression" dxfId="17" priority="61" stopIfTrue="1">
      <formula>((D3-C3) &gt; ((C3*#REF!)/100))</formula>
    </cfRule>
    <cfRule type="expression" dxfId="16" priority="62" stopIfTrue="1">
      <formula>NOT(ISERROR(SEARCH(":",C3)))</formula>
    </cfRule>
  </conditionalFormatting>
  <conditionalFormatting sqref="Q3:Q20">
    <cfRule type="expression" dxfId="15" priority="63" stopIfTrue="1">
      <formula>((Q3-P3) &gt; ((P3*#REF!)/100))</formula>
    </cfRule>
    <cfRule type="expression" dxfId="14" priority="64" stopIfTrue="1">
      <formula>NOT(ISERROR(SEARCH(":",Q3)))</formula>
    </cfRule>
  </conditionalFormatting>
  <conditionalFormatting sqref="N3:N20 L3:L20 J3:J20 H3:H20 D3:E20 Y3:Y20 W3:W20 U3:U20 S3:S20 P3:P20">
    <cfRule type="expression" dxfId="13" priority="77" stopIfTrue="1">
      <formula>OR( ((D3-C3) &gt; ((C3*#REF!)/100)), ((E3-D3) &gt; ((D3*#REF!)/100)) )</formula>
    </cfRule>
    <cfRule type="containsText" dxfId="12" priority="78" stopIfTrue="1" operator="containsText" text=":">
      <formula>NOT(ISERROR(SEARCH(":",D3)))</formula>
    </cfRule>
  </conditionalFormatting>
  <conditionalFormatting sqref="M3:M20 K3:K20 I3:I20 F3:G20 X3:X20 V3:V20 T3:T20 R3:R20 O3:O20">
    <cfRule type="expression" dxfId="11" priority="81" stopIfTrue="1">
      <formula>OR( ((F3-E3) &gt; ((E3*#REF!)/100)), ((G3-F3) &gt; ((F3*#REF!)/100)) )</formula>
    </cfRule>
    <cfRule type="expression" dxfId="10" priority="82" stopIfTrue="1">
      <formula>NOT(ISERROR(SEARCH(":",F3)))</formula>
    </cfRule>
  </conditionalFormatting>
  <conditionalFormatting sqref="Z3:AC20">
    <cfRule type="expression" dxfId="9" priority="83" stopIfTrue="1">
      <formula>((Z3-Y3) &gt; ((Y3*#REF!)/100))</formula>
    </cfRule>
    <cfRule type="expression" dxfId="8" priority="84" stopIfTrue="1">
      <formula>NOT(ISERROR(SEARCH(":",Z3)))</formula>
    </cfRule>
  </conditionalFormatting>
  <pageMargins left="0.33" right="0.24" top="0.74803149606299213" bottom="0.74803149606299213" header="0.31496062992125984" footer="0.31496062992125984"/>
  <pageSetup paperSize="9" scale="62" orientation="landscape" r:id="rId1"/>
  <headerFooter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tabSelected="1" topLeftCell="G13" workbookViewId="0">
      <selection activeCell="AD25" sqref="AD25"/>
    </sheetView>
  </sheetViews>
  <sheetFormatPr defaultColWidth="9.1796875" defaultRowHeight="12.5"/>
  <cols>
    <col min="1" max="1" width="28" style="1" customWidth="1"/>
    <col min="2" max="2" width="4.81640625" style="1" bestFit="1" customWidth="1"/>
    <col min="3" max="11" width="6.36328125" style="1" bestFit="1" customWidth="1"/>
    <col min="12" max="16" width="4.81640625" style="1" bestFit="1" customWidth="1"/>
    <col min="17" max="27" width="6.36328125" style="1" bestFit="1" customWidth="1"/>
    <col min="28" max="29" width="6.36328125" style="1" customWidth="1"/>
    <col min="30" max="30" width="26.54296875" style="1" bestFit="1" customWidth="1"/>
    <col min="31" max="16384" width="9.1796875" style="1"/>
  </cols>
  <sheetData>
    <row r="1" spans="1:30" ht="33.5" customHeight="1" thickBot="1">
      <c r="A1" s="52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48"/>
    </row>
    <row r="2" spans="1:30" ht="44" customHeight="1" thickBot="1">
      <c r="A2" s="15" t="s">
        <v>28</v>
      </c>
      <c r="B2" s="2" t="s">
        <v>1</v>
      </c>
      <c r="C2" s="34">
        <f>VALUE("2004")-14</f>
        <v>1990</v>
      </c>
      <c r="D2" s="34">
        <f>VALUE("2004")-13</f>
        <v>1991</v>
      </c>
      <c r="E2" s="34">
        <f>VALUE("2004")-12</f>
        <v>1992</v>
      </c>
      <c r="F2" s="34">
        <f>VALUE("2004")-11</f>
        <v>1993</v>
      </c>
      <c r="G2" s="34">
        <f>VALUE("2004")-10</f>
        <v>1994</v>
      </c>
      <c r="H2" s="34">
        <f>VALUE("2004")-9</f>
        <v>1995</v>
      </c>
      <c r="I2" s="34">
        <f>VALUE("2004")-8</f>
        <v>1996</v>
      </c>
      <c r="J2" s="34">
        <f>VALUE("2004")-7</f>
        <v>1997</v>
      </c>
      <c r="K2" s="34">
        <f>VALUE("2004")-6</f>
        <v>1998</v>
      </c>
      <c r="L2" s="34">
        <f>VALUE("2004")-5</f>
        <v>1999</v>
      </c>
      <c r="M2" s="34">
        <f>VALUE("2004")-4</f>
        <v>2000</v>
      </c>
      <c r="N2" s="34">
        <f>VALUE("2004")-3</f>
        <v>2001</v>
      </c>
      <c r="O2" s="34">
        <f>VALUE("2004")-2</f>
        <v>2002</v>
      </c>
      <c r="P2" s="34">
        <f>VALUE("2004")-1</f>
        <v>2003</v>
      </c>
      <c r="Q2" s="34">
        <f>VALUE("2004")-0</f>
        <v>2004</v>
      </c>
      <c r="R2" s="34">
        <f>VALUE("2013")-8</f>
        <v>2005</v>
      </c>
      <c r="S2" s="34">
        <f>VALUE("2013")-7</f>
        <v>2006</v>
      </c>
      <c r="T2" s="34">
        <f>VALUE("2013")-6</f>
        <v>2007</v>
      </c>
      <c r="U2" s="34">
        <f>VALUE("2013")-5</f>
        <v>2008</v>
      </c>
      <c r="V2" s="34">
        <f>VALUE("2013")-4</f>
        <v>2009</v>
      </c>
      <c r="W2" s="34">
        <f>VALUE("2013")-3</f>
        <v>2010</v>
      </c>
      <c r="X2" s="34">
        <f>VALUE("2013")-2</f>
        <v>2011</v>
      </c>
      <c r="Y2" s="34">
        <f>VALUE("2013")-1</f>
        <v>2012</v>
      </c>
      <c r="Z2" s="34">
        <f>VALUE("2013")-0</f>
        <v>2013</v>
      </c>
      <c r="AA2" s="34">
        <f>VALUE("2013")+1</f>
        <v>2014</v>
      </c>
      <c r="AB2" s="34">
        <f>VALUE("2013")+2</f>
        <v>2015</v>
      </c>
      <c r="AC2" s="34">
        <f>VALUE("2013")+3</f>
        <v>2016</v>
      </c>
      <c r="AD2" s="18" t="s">
        <v>64</v>
      </c>
    </row>
    <row r="3" spans="1:30" ht="26" customHeight="1" thickBot="1">
      <c r="A3" s="35" t="s">
        <v>46</v>
      </c>
      <c r="B3" s="36" t="s">
        <v>2</v>
      </c>
      <c r="C3" s="37">
        <v>11800</v>
      </c>
      <c r="D3" s="37">
        <v>11900</v>
      </c>
      <c r="E3" s="37">
        <v>14000</v>
      </c>
      <c r="F3" s="37">
        <v>14500</v>
      </c>
      <c r="G3" s="37">
        <v>15000</v>
      </c>
      <c r="H3" s="37">
        <v>16900</v>
      </c>
      <c r="I3" s="37">
        <v>17900</v>
      </c>
      <c r="J3" s="37">
        <v>18200</v>
      </c>
      <c r="K3" s="37">
        <v>18400</v>
      </c>
      <c r="L3" s="37" t="s">
        <v>0</v>
      </c>
      <c r="M3" s="37" t="s">
        <v>0</v>
      </c>
      <c r="N3" s="37" t="s">
        <v>0</v>
      </c>
      <c r="O3" s="37" t="s">
        <v>0</v>
      </c>
      <c r="P3" s="37" t="s">
        <v>0</v>
      </c>
      <c r="Q3" s="37">
        <v>15777</v>
      </c>
      <c r="R3" s="37">
        <v>16581</v>
      </c>
      <c r="S3" s="37">
        <v>17502</v>
      </c>
      <c r="T3" s="37">
        <v>18420</v>
      </c>
      <c r="U3" s="37">
        <v>19478</v>
      </c>
      <c r="V3" s="37">
        <v>20361</v>
      </c>
      <c r="W3" s="37">
        <v>21010</v>
      </c>
      <c r="X3" s="37">
        <v>21261</v>
      </c>
      <c r="Y3" s="37">
        <v>21512</v>
      </c>
      <c r="Z3" s="37">
        <v>21339</v>
      </c>
      <c r="AA3" s="37">
        <v>21378</v>
      </c>
      <c r="AB3" s="37">
        <v>21288</v>
      </c>
      <c r="AC3" s="37">
        <v>21048</v>
      </c>
      <c r="AD3" s="39" t="s">
        <v>63</v>
      </c>
    </row>
    <row r="4" spans="1:30" ht="26" customHeight="1">
      <c r="A4" s="28" t="s">
        <v>29</v>
      </c>
      <c r="B4" s="40" t="s">
        <v>3</v>
      </c>
      <c r="C4" s="41">
        <v>4000</v>
      </c>
      <c r="D4" s="41">
        <v>4100</v>
      </c>
      <c r="E4" s="41">
        <v>4700</v>
      </c>
      <c r="F4" s="41">
        <v>5000</v>
      </c>
      <c r="G4" s="41">
        <v>3800</v>
      </c>
      <c r="H4" s="41">
        <v>4300</v>
      </c>
      <c r="I4" s="41">
        <v>4600</v>
      </c>
      <c r="J4" s="41">
        <v>4700</v>
      </c>
      <c r="K4" s="41">
        <v>4800</v>
      </c>
      <c r="L4" s="41" t="s">
        <v>0</v>
      </c>
      <c r="M4" s="41" t="s">
        <v>0</v>
      </c>
      <c r="N4" s="41" t="s">
        <v>0</v>
      </c>
      <c r="O4" s="41" t="s">
        <v>0</v>
      </c>
      <c r="P4" s="41" t="s">
        <v>0</v>
      </c>
      <c r="Q4" s="41">
        <v>5182</v>
      </c>
      <c r="R4" s="41">
        <v>5413</v>
      </c>
      <c r="S4" s="41">
        <v>5676</v>
      </c>
      <c r="T4" s="41">
        <v>5936</v>
      </c>
      <c r="U4" s="41">
        <v>6291</v>
      </c>
      <c r="V4" s="41">
        <v>6674</v>
      </c>
      <c r="W4" s="41">
        <v>6857</v>
      </c>
      <c r="X4" s="41">
        <v>6964</v>
      </c>
      <c r="Y4" s="41">
        <v>7064</v>
      </c>
      <c r="Z4" s="41">
        <v>6943</v>
      </c>
      <c r="AA4" s="41">
        <v>6902</v>
      </c>
      <c r="AB4" s="41">
        <v>6951</v>
      </c>
      <c r="AC4" s="41">
        <v>6925</v>
      </c>
      <c r="AD4" s="14" t="s">
        <v>47</v>
      </c>
    </row>
    <row r="5" spans="1:30" ht="26" customHeight="1" thickBot="1">
      <c r="A5" s="19" t="s">
        <v>30</v>
      </c>
      <c r="B5" s="43" t="s">
        <v>4</v>
      </c>
      <c r="C5" s="44">
        <v>4000</v>
      </c>
      <c r="D5" s="44">
        <v>4100</v>
      </c>
      <c r="E5" s="44">
        <v>4700</v>
      </c>
      <c r="F5" s="44">
        <v>5000</v>
      </c>
      <c r="G5" s="44">
        <v>3800</v>
      </c>
      <c r="H5" s="44">
        <v>4300</v>
      </c>
      <c r="I5" s="44">
        <v>4600</v>
      </c>
      <c r="J5" s="44">
        <v>4700</v>
      </c>
      <c r="K5" s="44">
        <v>4800</v>
      </c>
      <c r="L5" s="44" t="s">
        <v>0</v>
      </c>
      <c r="M5" s="44" t="s">
        <v>0</v>
      </c>
      <c r="N5" s="44" t="s">
        <v>0</v>
      </c>
      <c r="O5" s="44" t="s">
        <v>0</v>
      </c>
      <c r="P5" s="44" t="s">
        <v>0</v>
      </c>
      <c r="Q5" s="44">
        <v>5182</v>
      </c>
      <c r="R5" s="44">
        <v>5413</v>
      </c>
      <c r="S5" s="44">
        <v>5676</v>
      </c>
      <c r="T5" s="44">
        <v>5936</v>
      </c>
      <c r="U5" s="44">
        <v>6291</v>
      </c>
      <c r="V5" s="44">
        <v>6674</v>
      </c>
      <c r="W5" s="44">
        <v>6857</v>
      </c>
      <c r="X5" s="44">
        <v>6964</v>
      </c>
      <c r="Y5" s="44">
        <v>7064</v>
      </c>
      <c r="Z5" s="44">
        <v>6943</v>
      </c>
      <c r="AA5" s="44">
        <v>6902</v>
      </c>
      <c r="AB5" s="44">
        <v>6951</v>
      </c>
      <c r="AC5" s="44">
        <v>6925</v>
      </c>
      <c r="AD5" s="20" t="s">
        <v>47</v>
      </c>
    </row>
    <row r="6" spans="1:30" ht="26" customHeight="1">
      <c r="A6" s="11" t="s">
        <v>31</v>
      </c>
      <c r="B6" s="40" t="s">
        <v>5</v>
      </c>
      <c r="C6" s="41">
        <v>1500</v>
      </c>
      <c r="D6" s="41">
        <v>1500</v>
      </c>
      <c r="E6" s="41">
        <v>1700</v>
      </c>
      <c r="F6" s="41">
        <v>1800</v>
      </c>
      <c r="G6" s="41">
        <v>2100</v>
      </c>
      <c r="H6" s="41">
        <v>2300</v>
      </c>
      <c r="I6" s="41">
        <v>2400</v>
      </c>
      <c r="J6" s="41">
        <v>2400</v>
      </c>
      <c r="K6" s="41">
        <v>2400</v>
      </c>
      <c r="L6" s="41" t="s">
        <v>0</v>
      </c>
      <c r="M6" s="41" t="s">
        <v>0</v>
      </c>
      <c r="N6" s="41" t="s">
        <v>0</v>
      </c>
      <c r="O6" s="41" t="s">
        <v>0</v>
      </c>
      <c r="P6" s="41" t="s">
        <v>0</v>
      </c>
      <c r="Q6" s="41">
        <v>1840</v>
      </c>
      <c r="R6" s="41">
        <v>1951</v>
      </c>
      <c r="S6" s="41">
        <v>2094</v>
      </c>
      <c r="T6" s="41">
        <v>2224</v>
      </c>
      <c r="U6" s="41">
        <v>2361</v>
      </c>
      <c r="V6" s="41">
        <v>2456</v>
      </c>
      <c r="W6" s="41">
        <v>2537</v>
      </c>
      <c r="X6" s="41">
        <v>2552</v>
      </c>
      <c r="Y6" s="41">
        <v>2575</v>
      </c>
      <c r="Z6" s="41">
        <v>2533</v>
      </c>
      <c r="AA6" s="41">
        <v>2550</v>
      </c>
      <c r="AB6" s="41">
        <v>2549</v>
      </c>
      <c r="AC6" s="41">
        <v>2525</v>
      </c>
      <c r="AD6" s="11" t="s">
        <v>48</v>
      </c>
    </row>
    <row r="7" spans="1:30" ht="26" customHeight="1">
      <c r="A7" s="12" t="s">
        <v>32</v>
      </c>
      <c r="B7" s="3" t="s">
        <v>6</v>
      </c>
      <c r="C7" s="4">
        <v>200</v>
      </c>
      <c r="D7" s="4">
        <v>200</v>
      </c>
      <c r="E7" s="4">
        <v>200</v>
      </c>
      <c r="F7" s="4">
        <v>200</v>
      </c>
      <c r="G7" s="4">
        <v>300</v>
      </c>
      <c r="H7" s="4">
        <v>400</v>
      </c>
      <c r="I7" s="4">
        <v>400</v>
      </c>
      <c r="J7" s="4">
        <v>400</v>
      </c>
      <c r="K7" s="4">
        <v>400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>
        <v>449</v>
      </c>
      <c r="R7" s="4">
        <v>468</v>
      </c>
      <c r="S7" s="4">
        <v>492</v>
      </c>
      <c r="T7" s="4">
        <v>508</v>
      </c>
      <c r="U7" s="4">
        <v>522</v>
      </c>
      <c r="V7" s="4">
        <v>549</v>
      </c>
      <c r="W7" s="4">
        <v>565</v>
      </c>
      <c r="X7" s="4">
        <v>568</v>
      </c>
      <c r="Y7" s="4">
        <v>575</v>
      </c>
      <c r="Z7" s="4">
        <v>574</v>
      </c>
      <c r="AA7" s="4">
        <v>592</v>
      </c>
      <c r="AB7" s="4">
        <v>586</v>
      </c>
      <c r="AC7" s="4">
        <v>575</v>
      </c>
      <c r="AD7" s="12" t="s">
        <v>49</v>
      </c>
    </row>
    <row r="8" spans="1:30" ht="26" customHeight="1">
      <c r="A8" s="12" t="s">
        <v>33</v>
      </c>
      <c r="B8" s="3" t="s">
        <v>7</v>
      </c>
      <c r="C8" s="4">
        <v>100</v>
      </c>
      <c r="D8" s="4">
        <v>100</v>
      </c>
      <c r="E8" s="4">
        <v>100</v>
      </c>
      <c r="F8" s="4">
        <v>100</v>
      </c>
      <c r="G8" s="4">
        <v>300</v>
      </c>
      <c r="H8" s="4">
        <v>400</v>
      </c>
      <c r="I8" s="4">
        <v>400</v>
      </c>
      <c r="J8" s="4">
        <v>400</v>
      </c>
      <c r="K8" s="4">
        <v>400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>
        <v>508</v>
      </c>
      <c r="R8" s="4">
        <v>531</v>
      </c>
      <c r="S8" s="4">
        <v>580</v>
      </c>
      <c r="T8" s="4">
        <v>621</v>
      </c>
      <c r="U8" s="4">
        <v>674</v>
      </c>
      <c r="V8" s="4">
        <v>705</v>
      </c>
      <c r="W8" s="4">
        <v>736</v>
      </c>
      <c r="X8" s="4">
        <v>742</v>
      </c>
      <c r="Y8" s="4">
        <v>747</v>
      </c>
      <c r="Z8" s="4">
        <v>715</v>
      </c>
      <c r="AA8" s="4">
        <v>727</v>
      </c>
      <c r="AB8" s="4">
        <v>753</v>
      </c>
      <c r="AC8" s="4">
        <v>757</v>
      </c>
      <c r="AD8" s="12" t="s">
        <v>50</v>
      </c>
    </row>
    <row r="9" spans="1:30" ht="26" customHeight="1" thickBot="1">
      <c r="A9" s="13" t="s">
        <v>34</v>
      </c>
      <c r="B9" s="43" t="s">
        <v>8</v>
      </c>
      <c r="C9" s="44">
        <v>1200</v>
      </c>
      <c r="D9" s="44">
        <v>1200</v>
      </c>
      <c r="E9" s="44">
        <v>1400</v>
      </c>
      <c r="F9" s="44">
        <v>1500</v>
      </c>
      <c r="G9" s="44">
        <v>1500</v>
      </c>
      <c r="H9" s="44">
        <v>1500</v>
      </c>
      <c r="I9" s="44">
        <v>1600</v>
      </c>
      <c r="J9" s="44">
        <v>1600</v>
      </c>
      <c r="K9" s="44">
        <v>1600</v>
      </c>
      <c r="L9" s="44" t="s">
        <v>0</v>
      </c>
      <c r="M9" s="44" t="s">
        <v>0</v>
      </c>
      <c r="N9" s="44" t="s">
        <v>0</v>
      </c>
      <c r="O9" s="44" t="s">
        <v>0</v>
      </c>
      <c r="P9" s="44" t="s">
        <v>0</v>
      </c>
      <c r="Q9" s="44">
        <v>883</v>
      </c>
      <c r="R9" s="44">
        <v>952</v>
      </c>
      <c r="S9" s="44">
        <v>1022</v>
      </c>
      <c r="T9" s="44">
        <v>1095</v>
      </c>
      <c r="U9" s="44">
        <v>1165</v>
      </c>
      <c r="V9" s="44">
        <v>1202</v>
      </c>
      <c r="W9" s="44">
        <v>1236</v>
      </c>
      <c r="X9" s="44">
        <v>1242</v>
      </c>
      <c r="Y9" s="44">
        <v>1253</v>
      </c>
      <c r="Z9" s="44">
        <v>1244</v>
      </c>
      <c r="AA9" s="44">
        <v>1231</v>
      </c>
      <c r="AB9" s="44">
        <v>1210</v>
      </c>
      <c r="AC9" s="44">
        <v>1193</v>
      </c>
      <c r="AD9" s="13" t="s">
        <v>51</v>
      </c>
    </row>
    <row r="10" spans="1:30" ht="26" customHeight="1">
      <c r="A10" s="14" t="s">
        <v>35</v>
      </c>
      <c r="B10" s="40" t="s">
        <v>9</v>
      </c>
      <c r="C10" s="41">
        <v>3900</v>
      </c>
      <c r="D10" s="41">
        <v>3900</v>
      </c>
      <c r="E10" s="41">
        <v>4700</v>
      </c>
      <c r="F10" s="41">
        <v>4800</v>
      </c>
      <c r="G10" s="41">
        <v>4300</v>
      </c>
      <c r="H10" s="41">
        <v>4900</v>
      </c>
      <c r="I10" s="41">
        <v>5000</v>
      </c>
      <c r="J10" s="41">
        <v>5100</v>
      </c>
      <c r="K10" s="41">
        <v>5200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41">
        <v>4485</v>
      </c>
      <c r="R10" s="41">
        <v>4721</v>
      </c>
      <c r="S10" s="41">
        <v>4970</v>
      </c>
      <c r="T10" s="41">
        <v>5230</v>
      </c>
      <c r="U10" s="41">
        <v>5514</v>
      </c>
      <c r="V10" s="41">
        <v>5703</v>
      </c>
      <c r="W10" s="41">
        <v>5902</v>
      </c>
      <c r="X10" s="41">
        <v>5964</v>
      </c>
      <c r="Y10" s="41">
        <v>6056</v>
      </c>
      <c r="Z10" s="41">
        <v>6111</v>
      </c>
      <c r="AA10" s="41">
        <v>6178</v>
      </c>
      <c r="AB10" s="41">
        <v>6150</v>
      </c>
      <c r="AC10" s="41">
        <v>6051</v>
      </c>
      <c r="AD10" s="14" t="s">
        <v>52</v>
      </c>
    </row>
    <row r="11" spans="1:30" ht="26" customHeight="1">
      <c r="A11" s="12" t="s">
        <v>36</v>
      </c>
      <c r="B11" s="3" t="s">
        <v>10</v>
      </c>
      <c r="C11" s="4">
        <v>400</v>
      </c>
      <c r="D11" s="4">
        <v>400</v>
      </c>
      <c r="E11" s="4">
        <v>500</v>
      </c>
      <c r="F11" s="4">
        <v>500</v>
      </c>
      <c r="G11" s="4">
        <v>800</v>
      </c>
      <c r="H11" s="4">
        <v>900</v>
      </c>
      <c r="I11" s="4">
        <v>800</v>
      </c>
      <c r="J11" s="4">
        <v>800</v>
      </c>
      <c r="K11" s="4">
        <v>800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>
        <v>916</v>
      </c>
      <c r="R11" s="4">
        <v>942</v>
      </c>
      <c r="S11" s="4">
        <v>986</v>
      </c>
      <c r="T11" s="4">
        <v>1041</v>
      </c>
      <c r="U11" s="4">
        <v>1092</v>
      </c>
      <c r="V11" s="4">
        <v>1122</v>
      </c>
      <c r="W11" s="4">
        <v>1172</v>
      </c>
      <c r="X11" s="4">
        <v>1189</v>
      </c>
      <c r="Y11" s="4">
        <v>1199</v>
      </c>
      <c r="Z11" s="4">
        <v>1191</v>
      </c>
      <c r="AA11" s="4">
        <v>1207</v>
      </c>
      <c r="AB11" s="4">
        <v>1206</v>
      </c>
      <c r="AC11" s="4">
        <v>1159</v>
      </c>
      <c r="AD11" s="12" t="s">
        <v>53</v>
      </c>
    </row>
    <row r="12" spans="1:30" ht="26" customHeight="1">
      <c r="A12" s="12" t="s">
        <v>37</v>
      </c>
      <c r="B12" s="3" t="s">
        <v>11</v>
      </c>
      <c r="C12" s="4">
        <v>2700</v>
      </c>
      <c r="D12" s="4">
        <v>2700</v>
      </c>
      <c r="E12" s="4">
        <v>3200</v>
      </c>
      <c r="F12" s="4">
        <v>3300</v>
      </c>
      <c r="G12" s="4">
        <v>2600</v>
      </c>
      <c r="H12" s="4">
        <v>2900</v>
      </c>
      <c r="I12" s="4">
        <v>3100</v>
      </c>
      <c r="J12" s="4">
        <v>3200</v>
      </c>
      <c r="K12" s="4">
        <v>3300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>
        <v>2642</v>
      </c>
      <c r="R12" s="4">
        <v>2805</v>
      </c>
      <c r="S12" s="4">
        <v>2954</v>
      </c>
      <c r="T12" s="4">
        <v>3088</v>
      </c>
      <c r="U12" s="4">
        <v>3259</v>
      </c>
      <c r="V12" s="4">
        <v>3372</v>
      </c>
      <c r="W12" s="4">
        <v>3484</v>
      </c>
      <c r="X12" s="4">
        <v>3519</v>
      </c>
      <c r="Y12" s="4">
        <v>3585</v>
      </c>
      <c r="Z12" s="4">
        <v>3616</v>
      </c>
      <c r="AA12" s="4">
        <v>3661</v>
      </c>
      <c r="AB12" s="4">
        <v>3636</v>
      </c>
      <c r="AC12" s="4">
        <v>3609</v>
      </c>
      <c r="AD12" s="12" t="s">
        <v>54</v>
      </c>
    </row>
    <row r="13" spans="1:30" ht="26" customHeight="1">
      <c r="A13" s="12" t="s">
        <v>38</v>
      </c>
      <c r="B13" s="3" t="s">
        <v>12</v>
      </c>
      <c r="C13" s="4">
        <v>500</v>
      </c>
      <c r="D13" s="4">
        <v>500</v>
      </c>
      <c r="E13" s="4">
        <v>600</v>
      </c>
      <c r="F13" s="4">
        <v>600</v>
      </c>
      <c r="G13" s="4">
        <v>400</v>
      </c>
      <c r="H13" s="4">
        <v>500</v>
      </c>
      <c r="I13" s="4">
        <v>500</v>
      </c>
      <c r="J13" s="4">
        <v>500</v>
      </c>
      <c r="K13" s="4">
        <v>500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>
        <v>446</v>
      </c>
      <c r="R13" s="4">
        <v>467</v>
      </c>
      <c r="S13" s="4">
        <v>494</v>
      </c>
      <c r="T13" s="4">
        <v>536</v>
      </c>
      <c r="U13" s="4">
        <v>568</v>
      </c>
      <c r="V13" s="4">
        <v>594</v>
      </c>
      <c r="W13" s="4">
        <v>612</v>
      </c>
      <c r="X13" s="4">
        <v>617</v>
      </c>
      <c r="Y13" s="4">
        <v>625</v>
      </c>
      <c r="Z13" s="4">
        <v>642</v>
      </c>
      <c r="AA13" s="4">
        <v>636</v>
      </c>
      <c r="AB13" s="4">
        <v>639</v>
      </c>
      <c r="AC13" s="4">
        <v>616</v>
      </c>
      <c r="AD13" s="12" t="s">
        <v>55</v>
      </c>
    </row>
    <row r="14" spans="1:30" ht="26" customHeight="1" thickBot="1">
      <c r="A14" s="13" t="s">
        <v>39</v>
      </c>
      <c r="B14" s="43" t="s">
        <v>13</v>
      </c>
      <c r="C14" s="44">
        <v>300</v>
      </c>
      <c r="D14" s="44">
        <v>300</v>
      </c>
      <c r="E14" s="44">
        <v>400</v>
      </c>
      <c r="F14" s="44">
        <v>400</v>
      </c>
      <c r="G14" s="44">
        <v>500</v>
      </c>
      <c r="H14" s="44">
        <v>600</v>
      </c>
      <c r="I14" s="44">
        <v>600</v>
      </c>
      <c r="J14" s="44">
        <v>600</v>
      </c>
      <c r="K14" s="44">
        <v>600</v>
      </c>
      <c r="L14" s="44" t="s">
        <v>0</v>
      </c>
      <c r="M14" s="44" t="s">
        <v>0</v>
      </c>
      <c r="N14" s="44" t="s">
        <v>0</v>
      </c>
      <c r="O14" s="44" t="s">
        <v>0</v>
      </c>
      <c r="P14" s="44" t="s">
        <v>0</v>
      </c>
      <c r="Q14" s="44">
        <v>481</v>
      </c>
      <c r="R14" s="44">
        <v>507</v>
      </c>
      <c r="S14" s="44">
        <v>536</v>
      </c>
      <c r="T14" s="44">
        <v>565</v>
      </c>
      <c r="U14" s="44">
        <v>595</v>
      </c>
      <c r="V14" s="44">
        <v>615</v>
      </c>
      <c r="W14" s="44">
        <v>634</v>
      </c>
      <c r="X14" s="44">
        <v>639</v>
      </c>
      <c r="Y14" s="44">
        <v>647</v>
      </c>
      <c r="Z14" s="44">
        <v>662</v>
      </c>
      <c r="AA14" s="44">
        <v>674</v>
      </c>
      <c r="AB14" s="44">
        <v>669</v>
      </c>
      <c r="AC14" s="44">
        <v>667</v>
      </c>
      <c r="AD14" s="13" t="s">
        <v>56</v>
      </c>
    </row>
    <row r="15" spans="1:30" ht="26" customHeight="1">
      <c r="A15" s="11" t="s">
        <v>40</v>
      </c>
      <c r="B15" s="40" t="s">
        <v>14</v>
      </c>
      <c r="C15" s="41">
        <v>2400</v>
      </c>
      <c r="D15" s="41">
        <v>2400</v>
      </c>
      <c r="E15" s="41">
        <v>2900</v>
      </c>
      <c r="F15" s="41">
        <v>3000</v>
      </c>
      <c r="G15" s="41">
        <v>4800</v>
      </c>
      <c r="H15" s="41">
        <v>5400</v>
      </c>
      <c r="I15" s="41">
        <v>5900</v>
      </c>
      <c r="J15" s="41">
        <v>6000</v>
      </c>
      <c r="K15" s="41">
        <v>6000</v>
      </c>
      <c r="L15" s="41" t="s">
        <v>0</v>
      </c>
      <c r="M15" s="41" t="s">
        <v>0</v>
      </c>
      <c r="N15" s="41" t="s">
        <v>0</v>
      </c>
      <c r="O15" s="41" t="s">
        <v>0</v>
      </c>
      <c r="P15" s="41" t="s">
        <v>0</v>
      </c>
      <c r="Q15" s="41">
        <v>4270</v>
      </c>
      <c r="R15" s="41">
        <v>4496</v>
      </c>
      <c r="S15" s="41">
        <v>4762</v>
      </c>
      <c r="T15" s="41">
        <v>5030</v>
      </c>
      <c r="U15" s="41">
        <v>5312</v>
      </c>
      <c r="V15" s="41">
        <v>5528</v>
      </c>
      <c r="W15" s="41">
        <v>5714</v>
      </c>
      <c r="X15" s="41">
        <v>5781</v>
      </c>
      <c r="Y15" s="41">
        <v>5817</v>
      </c>
      <c r="Z15" s="41">
        <v>5752</v>
      </c>
      <c r="AA15" s="41">
        <v>5748</v>
      </c>
      <c r="AB15" s="41">
        <v>5638</v>
      </c>
      <c r="AC15" s="41">
        <v>5547</v>
      </c>
      <c r="AD15" s="11" t="s">
        <v>57</v>
      </c>
    </row>
    <row r="16" spans="1:30" ht="26" customHeight="1">
      <c r="A16" s="12" t="s">
        <v>41</v>
      </c>
      <c r="B16" s="3" t="s">
        <v>15</v>
      </c>
      <c r="C16" s="4">
        <v>900</v>
      </c>
      <c r="D16" s="4">
        <v>900</v>
      </c>
      <c r="E16" s="4">
        <v>1100</v>
      </c>
      <c r="F16" s="4">
        <v>1100</v>
      </c>
      <c r="G16" s="4">
        <v>1200</v>
      </c>
      <c r="H16" s="4">
        <v>1300</v>
      </c>
      <c r="I16" s="4">
        <v>1600</v>
      </c>
      <c r="J16" s="4">
        <v>1600</v>
      </c>
      <c r="K16" s="4">
        <v>1600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>
        <v>956</v>
      </c>
      <c r="R16" s="4">
        <v>1002</v>
      </c>
      <c r="S16" s="4">
        <v>1060</v>
      </c>
      <c r="T16" s="4">
        <v>1102</v>
      </c>
      <c r="U16" s="4">
        <v>1170</v>
      </c>
      <c r="V16" s="4">
        <v>1221</v>
      </c>
      <c r="W16" s="4">
        <v>1259</v>
      </c>
      <c r="X16" s="4">
        <v>1278</v>
      </c>
      <c r="Y16" s="4">
        <v>1283</v>
      </c>
      <c r="Z16" s="4">
        <v>1267</v>
      </c>
      <c r="AA16" s="4">
        <v>1250</v>
      </c>
      <c r="AB16" s="4">
        <v>1240</v>
      </c>
      <c r="AC16" s="4">
        <v>1242</v>
      </c>
      <c r="AD16" s="12" t="s">
        <v>58</v>
      </c>
    </row>
    <row r="17" spans="1:30" ht="26" customHeight="1">
      <c r="A17" s="12" t="s">
        <v>42</v>
      </c>
      <c r="B17" s="3" t="s">
        <v>16</v>
      </c>
      <c r="C17" s="4">
        <v>0</v>
      </c>
      <c r="D17" s="4">
        <v>0</v>
      </c>
      <c r="E17" s="4">
        <v>0</v>
      </c>
      <c r="F17" s="4">
        <v>0</v>
      </c>
      <c r="G17" s="4">
        <v>400</v>
      </c>
      <c r="H17" s="4">
        <v>400</v>
      </c>
      <c r="I17" s="4">
        <v>400</v>
      </c>
      <c r="J17" s="4">
        <v>400</v>
      </c>
      <c r="K17" s="4">
        <v>400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>
        <v>455</v>
      </c>
      <c r="R17" s="4">
        <v>475</v>
      </c>
      <c r="S17" s="4">
        <v>503</v>
      </c>
      <c r="T17" s="4">
        <v>529</v>
      </c>
      <c r="U17" s="4">
        <v>564</v>
      </c>
      <c r="V17" s="4">
        <v>573</v>
      </c>
      <c r="W17" s="4">
        <v>583</v>
      </c>
      <c r="X17" s="4">
        <v>589</v>
      </c>
      <c r="Y17" s="4">
        <v>597</v>
      </c>
      <c r="Z17" s="4">
        <v>585</v>
      </c>
      <c r="AA17" s="4">
        <v>591</v>
      </c>
      <c r="AB17" s="4">
        <v>590</v>
      </c>
      <c r="AC17" s="4">
        <v>578</v>
      </c>
      <c r="AD17" s="12" t="s">
        <v>59</v>
      </c>
    </row>
    <row r="18" spans="1:30" ht="26" customHeight="1">
      <c r="A18" s="12" t="s">
        <v>43</v>
      </c>
      <c r="B18" s="3" t="s">
        <v>17</v>
      </c>
      <c r="C18" s="4">
        <v>700</v>
      </c>
      <c r="D18" s="4">
        <v>700</v>
      </c>
      <c r="E18" s="4">
        <v>800</v>
      </c>
      <c r="F18" s="4">
        <v>900</v>
      </c>
      <c r="G18" s="4">
        <v>1000</v>
      </c>
      <c r="H18" s="4">
        <v>1100</v>
      </c>
      <c r="I18" s="4">
        <v>1200</v>
      </c>
      <c r="J18" s="4">
        <v>1300</v>
      </c>
      <c r="K18" s="4">
        <v>1300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>
        <v>874</v>
      </c>
      <c r="R18" s="4">
        <v>929</v>
      </c>
      <c r="S18" s="4">
        <v>985</v>
      </c>
      <c r="T18" s="4">
        <v>1054</v>
      </c>
      <c r="U18" s="4">
        <v>1114</v>
      </c>
      <c r="V18" s="4">
        <v>1165</v>
      </c>
      <c r="W18" s="4">
        <v>1221</v>
      </c>
      <c r="X18" s="4">
        <v>1233</v>
      </c>
      <c r="Y18" s="4">
        <v>1237</v>
      </c>
      <c r="Z18" s="4">
        <v>1242</v>
      </c>
      <c r="AA18" s="4">
        <v>1222</v>
      </c>
      <c r="AB18" s="4">
        <v>1202</v>
      </c>
      <c r="AC18" s="4">
        <v>1187</v>
      </c>
      <c r="AD18" s="12" t="s">
        <v>60</v>
      </c>
    </row>
    <row r="19" spans="1:30" ht="26" customHeight="1">
      <c r="A19" s="12" t="s">
        <v>44</v>
      </c>
      <c r="B19" s="3" t="s">
        <v>18</v>
      </c>
      <c r="C19" s="4">
        <v>300</v>
      </c>
      <c r="D19" s="4">
        <v>300</v>
      </c>
      <c r="E19" s="4">
        <v>400</v>
      </c>
      <c r="F19" s="4">
        <v>400</v>
      </c>
      <c r="G19" s="4">
        <v>1000</v>
      </c>
      <c r="H19" s="4">
        <v>1300</v>
      </c>
      <c r="I19" s="4">
        <v>1300</v>
      </c>
      <c r="J19" s="4">
        <v>1300</v>
      </c>
      <c r="K19" s="4">
        <v>1300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>
        <v>995</v>
      </c>
      <c r="R19" s="4">
        <v>1030</v>
      </c>
      <c r="S19" s="4">
        <v>1084</v>
      </c>
      <c r="T19" s="4">
        <v>1138</v>
      </c>
      <c r="U19" s="4">
        <v>1194</v>
      </c>
      <c r="V19" s="4">
        <v>1232</v>
      </c>
      <c r="W19" s="4">
        <v>1262</v>
      </c>
      <c r="X19" s="4">
        <v>1276</v>
      </c>
      <c r="Y19" s="4">
        <v>1282</v>
      </c>
      <c r="Z19" s="4">
        <v>1271</v>
      </c>
      <c r="AA19" s="4">
        <v>1282</v>
      </c>
      <c r="AB19" s="4">
        <v>1245</v>
      </c>
      <c r="AC19" s="4">
        <v>1224</v>
      </c>
      <c r="AD19" s="12" t="s">
        <v>61</v>
      </c>
    </row>
    <row r="20" spans="1:30" ht="26" customHeight="1" thickBot="1">
      <c r="A20" s="13" t="s">
        <v>45</v>
      </c>
      <c r="B20" s="43" t="s">
        <v>19</v>
      </c>
      <c r="C20" s="44">
        <v>500</v>
      </c>
      <c r="D20" s="44">
        <v>500</v>
      </c>
      <c r="E20" s="44">
        <v>600</v>
      </c>
      <c r="F20" s="44">
        <v>600</v>
      </c>
      <c r="G20" s="44">
        <v>1200</v>
      </c>
      <c r="H20" s="44">
        <v>1300</v>
      </c>
      <c r="I20" s="44">
        <v>1400</v>
      </c>
      <c r="J20" s="44">
        <v>1400</v>
      </c>
      <c r="K20" s="44">
        <v>1400</v>
      </c>
      <c r="L20" s="44" t="s">
        <v>0</v>
      </c>
      <c r="M20" s="44" t="s">
        <v>0</v>
      </c>
      <c r="N20" s="44" t="s">
        <v>0</v>
      </c>
      <c r="O20" s="44" t="s">
        <v>0</v>
      </c>
      <c r="P20" s="44" t="s">
        <v>0</v>
      </c>
      <c r="Q20" s="44">
        <v>990</v>
      </c>
      <c r="R20" s="44">
        <v>1060</v>
      </c>
      <c r="S20" s="44">
        <v>1130</v>
      </c>
      <c r="T20" s="44">
        <v>1207</v>
      </c>
      <c r="U20" s="44">
        <v>1270</v>
      </c>
      <c r="V20" s="44">
        <v>1337</v>
      </c>
      <c r="W20" s="44">
        <v>1389</v>
      </c>
      <c r="X20" s="44">
        <v>1405</v>
      </c>
      <c r="Y20" s="44">
        <v>1418</v>
      </c>
      <c r="Z20" s="44">
        <v>1387</v>
      </c>
      <c r="AA20" s="44">
        <v>1403</v>
      </c>
      <c r="AB20" s="44">
        <v>1361</v>
      </c>
      <c r="AC20" s="44">
        <v>1316</v>
      </c>
      <c r="AD20" s="13" t="s">
        <v>62</v>
      </c>
    </row>
    <row r="22" spans="1:30">
      <c r="A22" s="9" t="s">
        <v>65</v>
      </c>
    </row>
    <row r="24" spans="1:30">
      <c r="A24" s="6" t="s">
        <v>20</v>
      </c>
      <c r="X24" s="6" t="s">
        <v>24</v>
      </c>
    </row>
    <row r="25" spans="1:30">
      <c r="A25" s="6" t="s">
        <v>21</v>
      </c>
      <c r="X25" s="6" t="s">
        <v>25</v>
      </c>
    </row>
    <row r="26" spans="1:30">
      <c r="A26" s="6" t="s">
        <v>22</v>
      </c>
      <c r="X26" s="6" t="s">
        <v>26</v>
      </c>
    </row>
    <row r="27" spans="1:30">
      <c r="A27" s="6" t="s">
        <v>23</v>
      </c>
      <c r="X27" s="6" t="s">
        <v>27</v>
      </c>
    </row>
  </sheetData>
  <mergeCells count="1">
    <mergeCell ref="A1:AD1"/>
  </mergeCells>
  <phoneticPr fontId="0" type="noConversion"/>
  <conditionalFormatting sqref="C3:C20">
    <cfRule type="expression" dxfId="7" priority="67" stopIfTrue="1">
      <formula>((D3-C3) &gt; ((C3*#REF!)/100))</formula>
    </cfRule>
    <cfRule type="expression" dxfId="6" priority="68" stopIfTrue="1">
      <formula>NOT(ISERROR(SEARCH(":",C3)))</formula>
    </cfRule>
  </conditionalFormatting>
  <conditionalFormatting sqref="V3:V20 T3:T20 K3:K20 I3:I20 F3:G20 X3:Z20">
    <cfRule type="expression" dxfId="5" priority="75" stopIfTrue="1">
      <formula>OR( ((F3-E3) &gt; ((E3*#REF!)/100)), ((G3-F3) &gt; ((F3*#REF!)/100)) )</formula>
    </cfRule>
    <cfRule type="expression" dxfId="4" priority="76" stopIfTrue="1">
      <formula>NOT(ISERROR(SEARCH(":",F3)))</formula>
    </cfRule>
  </conditionalFormatting>
  <conditionalFormatting sqref="W3:W20 U3:U20 L3:S20 J3:J20 H3:H20 D3:E20">
    <cfRule type="expression" dxfId="3" priority="81" stopIfTrue="1">
      <formula>OR( ((D3-C3) &gt; ((C3*#REF!)/100)), ((E3-D3) &gt; ((D3*#REF!)/100)) )</formula>
    </cfRule>
    <cfRule type="containsText" dxfId="2" priority="82" stopIfTrue="1" operator="containsText" text=":">
      <formula>NOT(ISERROR(SEARCH(":",D3)))</formula>
    </cfRule>
  </conditionalFormatting>
  <conditionalFormatting sqref="AA3:AC20">
    <cfRule type="expression" dxfId="1" priority="87" stopIfTrue="1">
      <formula>OR( ((AA3-Z3) &gt; ((Z3*#REF!)/100)), ((AD3-AA3) &gt; ((AA3*#REF!)/100)) )</formula>
    </cfRule>
    <cfRule type="expression" dxfId="0" priority="88" stopIfTrue="1">
      <formula>NOT(ISERROR(SEARCH(":",AA3)))</formula>
    </cfRule>
  </conditionalFormatting>
  <pageMargins left="0.3" right="0.31496062992125984" top="0.74803149606299213" bottom="0.74803149606299213" header="0.31496062992125984" footer="0.31496062992125984"/>
  <pageSetup paperSize="9" scale="64" orientation="landscape" r:id="rId1"/>
  <headerFooter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LORRY</vt:lpstr>
      <vt:lpstr>ROAD_TRACTOR</vt:lpstr>
      <vt:lpstr>ALL_TRAILERS &amp; SEMI_TRAILERS</vt:lpstr>
      <vt:lpstr>SPECIAL PURPOSE ROAD_VEHICLES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 Parvan</dc:creator>
  <cp:lastModifiedBy>menexesk</cp:lastModifiedBy>
  <cp:lastPrinted>2017-10-19T07:39:41Z</cp:lastPrinted>
  <dcterms:created xsi:type="dcterms:W3CDTF">2015-11-03T15:48:22Z</dcterms:created>
  <dcterms:modified xsi:type="dcterms:W3CDTF">2017-10-19T07:43:20Z</dcterms:modified>
</cp:coreProperties>
</file>