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0" yWindow="250" windowWidth="14851" windowHeight="5760" firstSheet="1" activeTab="1"/>
  </bookViews>
  <sheets>
    <sheet name="ListOfValues" sheetId="1" state="hidden" r:id="rId1"/>
    <sheet name="Πίνακας4α" sheetId="2" r:id="rId2"/>
    <sheet name="Πίνακας4α (1)" sheetId="3" state="hidden" r:id="rId3"/>
    <sheet name="Πίνακας4α (2)" sheetId="4" state="hidden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E38" i="2"/>
  <c r="E36"/>
  <c r="E13"/>
  <c r="E14"/>
  <c r="Y72"/>
  <c r="Y9"/>
  <c r="B13"/>
  <c r="N9"/>
  <c r="C13"/>
  <c r="B14"/>
  <c r="F46" l="1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F11"/>
  <c r="E15"/>
  <c r="D15"/>
  <c r="C14"/>
  <c r="E109"/>
  <c r="E108"/>
  <c r="E107"/>
  <c r="E106"/>
  <c r="E103"/>
  <c r="E102"/>
  <c r="E101"/>
  <c r="E100"/>
  <c r="E99"/>
  <c r="E98"/>
  <c r="E97"/>
  <c r="E96"/>
  <c r="E95"/>
  <c r="E94"/>
  <c r="E93"/>
  <c r="E92"/>
  <c r="E91"/>
  <c r="E88"/>
  <c r="E87"/>
  <c r="E86"/>
  <c r="E85"/>
  <c r="E84"/>
  <c r="E81"/>
  <c r="E80"/>
  <c r="E79"/>
  <c r="E78"/>
  <c r="E77"/>
  <c r="E76"/>
  <c r="E75"/>
  <c r="E74"/>
  <c r="E71"/>
  <c r="E70"/>
  <c r="E69"/>
  <c r="E68"/>
  <c r="E67"/>
  <c r="E64"/>
  <c r="E63"/>
  <c r="E62"/>
  <c r="E59"/>
  <c r="E58"/>
  <c r="E57"/>
  <c r="E56"/>
  <c r="E55"/>
  <c r="E52"/>
  <c r="E51"/>
  <c r="E50"/>
  <c r="E49"/>
  <c r="E48"/>
  <c r="E45"/>
  <c r="E44"/>
  <c r="E43"/>
  <c r="E42"/>
  <c r="E41"/>
  <c r="E37"/>
  <c r="E35"/>
  <c r="E32"/>
  <c r="E31"/>
  <c r="E30"/>
  <c r="E29"/>
  <c r="E27"/>
  <c r="E26"/>
  <c r="E25"/>
  <c r="E24"/>
  <c r="E23"/>
  <c r="E22"/>
  <c r="E21"/>
  <c r="E18"/>
  <c r="E17"/>
  <c r="E16"/>
  <c r="D109"/>
  <c r="D108"/>
  <c r="D107"/>
  <c r="D106"/>
  <c r="D103"/>
  <c r="D102"/>
  <c r="D101"/>
  <c r="D100"/>
  <c r="D99"/>
  <c r="D98"/>
  <c r="D97"/>
  <c r="D96"/>
  <c r="D95"/>
  <c r="D94"/>
  <c r="D93"/>
  <c r="D92"/>
  <c r="D91"/>
  <c r="D88"/>
  <c r="D87"/>
  <c r="D86"/>
  <c r="D85"/>
  <c r="D84"/>
  <c r="D81"/>
  <c r="D80"/>
  <c r="D79"/>
  <c r="D78"/>
  <c r="D77"/>
  <c r="D76"/>
  <c r="D75"/>
  <c r="D74"/>
  <c r="D71"/>
  <c r="D70"/>
  <c r="D69"/>
  <c r="D68"/>
  <c r="D67"/>
  <c r="D64"/>
  <c r="D63"/>
  <c r="D62"/>
  <c r="D59"/>
  <c r="D58"/>
  <c r="D57"/>
  <c r="D56"/>
  <c r="D55"/>
  <c r="D52"/>
  <c r="D51"/>
  <c r="D50"/>
  <c r="D49"/>
  <c r="D48"/>
  <c r="D45"/>
  <c r="D44"/>
  <c r="D43"/>
  <c r="D42"/>
  <c r="D41"/>
  <c r="D38"/>
  <c r="D37"/>
  <c r="D36"/>
  <c r="D35"/>
  <c r="D32"/>
  <c r="D31"/>
  <c r="D30"/>
  <c r="D29"/>
  <c r="D27"/>
  <c r="D26"/>
  <c r="D25"/>
  <c r="D24"/>
  <c r="D23"/>
  <c r="D22"/>
  <c r="D21"/>
  <c r="D13"/>
  <c r="D14"/>
  <c r="C109"/>
  <c r="C108"/>
  <c r="C107"/>
  <c r="C106"/>
  <c r="C103"/>
  <c r="C102"/>
  <c r="C101"/>
  <c r="C100"/>
  <c r="C99"/>
  <c r="C98"/>
  <c r="C97"/>
  <c r="C96"/>
  <c r="C95"/>
  <c r="C94"/>
  <c r="C93"/>
  <c r="C92"/>
  <c r="C91"/>
  <c r="C88"/>
  <c r="C87"/>
  <c r="C86"/>
  <c r="C85"/>
  <c r="C84"/>
  <c r="C81"/>
  <c r="C80"/>
  <c r="C79"/>
  <c r="C78"/>
  <c r="C77"/>
  <c r="C76"/>
  <c r="C75"/>
  <c r="C74"/>
  <c r="C71"/>
  <c r="C70"/>
  <c r="C69"/>
  <c r="C68"/>
  <c r="C67"/>
  <c r="C64"/>
  <c r="C63"/>
  <c r="C62"/>
  <c r="C59"/>
  <c r="C58"/>
  <c r="C57"/>
  <c r="C56"/>
  <c r="C55"/>
  <c r="C52"/>
  <c r="C51"/>
  <c r="C50"/>
  <c r="C49"/>
  <c r="C48"/>
  <c r="C45"/>
  <c r="C44"/>
  <c r="C43"/>
  <c r="C42"/>
  <c r="C41"/>
  <c r="C38"/>
  <c r="C37"/>
  <c r="C36"/>
  <c r="C35"/>
  <c r="C29"/>
  <c r="C32"/>
  <c r="C31"/>
  <c r="C30"/>
  <c r="C27"/>
  <c r="C26"/>
  <c r="C25"/>
  <c r="C24"/>
  <c r="C23"/>
  <c r="C22"/>
  <c r="C21"/>
  <c r="D16"/>
  <c r="D17"/>
  <c r="D18"/>
  <c r="C15"/>
  <c r="C16"/>
  <c r="C17"/>
  <c r="C18"/>
  <c r="J28"/>
  <c r="J11"/>
  <c r="F19"/>
  <c r="C11" l="1"/>
  <c r="E72"/>
  <c r="D11"/>
  <c r="B109"/>
  <c r="B108"/>
  <c r="B107"/>
  <c r="B106"/>
  <c r="B103"/>
  <c r="B102"/>
  <c r="B101"/>
  <c r="B100"/>
  <c r="B99"/>
  <c r="B98"/>
  <c r="B97"/>
  <c r="B96"/>
  <c r="B95"/>
  <c r="B94"/>
  <c r="B93"/>
  <c r="B92"/>
  <c r="B91"/>
  <c r="B88"/>
  <c r="B87"/>
  <c r="B86"/>
  <c r="B85"/>
  <c r="B84"/>
  <c r="B81"/>
  <c r="B80"/>
  <c r="B79"/>
  <c r="B78"/>
  <c r="B77"/>
  <c r="B76"/>
  <c r="B75"/>
  <c r="B74"/>
  <c r="B71"/>
  <c r="B70"/>
  <c r="B69"/>
  <c r="B68"/>
  <c r="B67"/>
  <c r="B64"/>
  <c r="B63"/>
  <c r="B62"/>
  <c r="B59"/>
  <c r="B58"/>
  <c r="B57"/>
  <c r="B56"/>
  <c r="B55"/>
  <c r="B52"/>
  <c r="B51"/>
  <c r="B50"/>
  <c r="B49"/>
  <c r="B48"/>
  <c r="B45"/>
  <c r="B44"/>
  <c r="B43"/>
  <c r="B42"/>
  <c r="B41"/>
  <c r="B38"/>
  <c r="B37"/>
  <c r="B36"/>
  <c r="B35"/>
  <c r="B32"/>
  <c r="B31"/>
  <c r="B30"/>
  <c r="B29"/>
  <c r="B18"/>
  <c r="B17"/>
  <c r="B16"/>
  <c r="B15"/>
  <c r="B23"/>
  <c r="B21"/>
  <c r="B22"/>
  <c r="B24"/>
  <c r="B25"/>
  <c r="B26"/>
  <c r="B27"/>
  <c r="F28"/>
  <c r="G28"/>
  <c r="H28"/>
  <c r="I28"/>
  <c r="K28"/>
  <c r="L28"/>
  <c r="M28"/>
  <c r="N28"/>
  <c r="O28"/>
  <c r="P28"/>
  <c r="Q28"/>
  <c r="R28"/>
  <c r="S28"/>
  <c r="T28"/>
  <c r="U28"/>
  <c r="V28"/>
  <c r="W28"/>
  <c r="X28"/>
  <c r="Y28"/>
  <c r="D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M103" i="4"/>
  <c r="L103"/>
  <c r="K103"/>
  <c r="J103"/>
  <c r="I103"/>
  <c r="H103"/>
  <c r="G103"/>
  <c r="F103"/>
  <c r="E103"/>
  <c r="D103"/>
  <c r="C103"/>
  <c r="B103"/>
  <c r="M88"/>
  <c r="L88"/>
  <c r="K88"/>
  <c r="J88"/>
  <c r="I88"/>
  <c r="H88"/>
  <c r="G88"/>
  <c r="F88"/>
  <c r="E88"/>
  <c r="D88"/>
  <c r="C88"/>
  <c r="B88"/>
  <c r="M81"/>
  <c r="L81"/>
  <c r="K81"/>
  <c r="J81"/>
  <c r="I81"/>
  <c r="H81"/>
  <c r="G81"/>
  <c r="F81"/>
  <c r="E81"/>
  <c r="D81"/>
  <c r="C81"/>
  <c r="B81"/>
  <c r="M71"/>
  <c r="L71"/>
  <c r="K71"/>
  <c r="J71"/>
  <c r="I71"/>
  <c r="H71"/>
  <c r="G71"/>
  <c r="F71"/>
  <c r="E71"/>
  <c r="D71"/>
  <c r="C71"/>
  <c r="B71"/>
  <c r="M64"/>
  <c r="L64"/>
  <c r="K64"/>
  <c r="J64"/>
  <c r="I64"/>
  <c r="H64"/>
  <c r="G64"/>
  <c r="F64"/>
  <c r="E64"/>
  <c r="D64"/>
  <c r="C64"/>
  <c r="B64"/>
  <c r="M59"/>
  <c r="L59"/>
  <c r="K59"/>
  <c r="J59"/>
  <c r="I59"/>
  <c r="H59"/>
  <c r="G59"/>
  <c r="F59"/>
  <c r="E59"/>
  <c r="D59"/>
  <c r="C59"/>
  <c r="B59"/>
  <c r="M52"/>
  <c r="L52"/>
  <c r="K52"/>
  <c r="J52"/>
  <c r="I52"/>
  <c r="H52"/>
  <c r="G52"/>
  <c r="F52"/>
  <c r="E52"/>
  <c r="D52"/>
  <c r="C52"/>
  <c r="B52"/>
  <c r="M45"/>
  <c r="L45"/>
  <c r="K45"/>
  <c r="J45"/>
  <c r="I45"/>
  <c r="H45"/>
  <c r="G45"/>
  <c r="F45"/>
  <c r="E45"/>
  <c r="D45"/>
  <c r="C45"/>
  <c r="B45"/>
  <c r="M38"/>
  <c r="L38"/>
  <c r="K38"/>
  <c r="J38"/>
  <c r="I38"/>
  <c r="H38"/>
  <c r="G38"/>
  <c r="F38"/>
  <c r="E38"/>
  <c r="D38"/>
  <c r="C38"/>
  <c r="B38"/>
  <c r="M32"/>
  <c r="L32"/>
  <c r="K32"/>
  <c r="J32"/>
  <c r="I32"/>
  <c r="H32"/>
  <c r="G32"/>
  <c r="F32"/>
  <c r="E32"/>
  <c r="D32"/>
  <c r="C32"/>
  <c r="B32"/>
  <c r="M19"/>
  <c r="L19"/>
  <c r="K19"/>
  <c r="J19"/>
  <c r="I19"/>
  <c r="H19"/>
  <c r="G19"/>
  <c r="F19"/>
  <c r="E19"/>
  <c r="D19"/>
  <c r="C19"/>
  <c r="B19"/>
  <c r="M11"/>
  <c r="L11"/>
  <c r="K11"/>
  <c r="J11"/>
  <c r="I11"/>
  <c r="H11"/>
  <c r="G11"/>
  <c r="F11"/>
  <c r="E11"/>
  <c r="D11"/>
  <c r="C11"/>
  <c r="B11"/>
  <c r="M9"/>
  <c r="L9"/>
  <c r="K9"/>
  <c r="J9"/>
  <c r="I9"/>
  <c r="H9"/>
  <c r="G9"/>
  <c r="F9"/>
  <c r="E9"/>
  <c r="D9"/>
  <c r="C9"/>
  <c r="B9"/>
  <c r="A108"/>
  <c r="A107"/>
  <c r="A106"/>
  <c r="A105"/>
  <c r="A102"/>
  <c r="A101"/>
  <c r="A100"/>
  <c r="A99"/>
  <c r="A98"/>
  <c r="A97"/>
  <c r="A96"/>
  <c r="A95"/>
  <c r="A94"/>
  <c r="A93"/>
  <c r="A92"/>
  <c r="A91"/>
  <c r="A90"/>
  <c r="A87"/>
  <c r="A86"/>
  <c r="A85"/>
  <c r="A84"/>
  <c r="A83"/>
  <c r="A70"/>
  <c r="A69"/>
  <c r="A68"/>
  <c r="A67"/>
  <c r="A66"/>
  <c r="A63"/>
  <c r="A62"/>
  <c r="A61"/>
  <c r="A58"/>
  <c r="A57"/>
  <c r="A56"/>
  <c r="A55"/>
  <c r="A54"/>
  <c r="A51"/>
  <c r="A50"/>
  <c r="A49"/>
  <c r="A48"/>
  <c r="A47"/>
  <c r="A44"/>
  <c r="A43"/>
  <c r="A42"/>
  <c r="A41"/>
  <c r="A40"/>
  <c r="A37"/>
  <c r="A36"/>
  <c r="A35"/>
  <c r="A34"/>
  <c r="A31"/>
  <c r="A30"/>
  <c r="A29"/>
  <c r="A28"/>
  <c r="A27"/>
  <c r="A26"/>
  <c r="A25"/>
  <c r="A24"/>
  <c r="A23"/>
  <c r="A22"/>
  <c r="A21"/>
  <c r="A18"/>
  <c r="A17"/>
  <c r="A16"/>
  <c r="A15"/>
  <c r="A14"/>
  <c r="A13"/>
  <c r="A108" i="3"/>
  <c r="A107"/>
  <c r="A106"/>
  <c r="A105"/>
  <c r="A102"/>
  <c r="A101"/>
  <c r="A100"/>
  <c r="A99"/>
  <c r="A98"/>
  <c r="A97"/>
  <c r="A96"/>
  <c r="A95"/>
  <c r="A94"/>
  <c r="A93"/>
  <c r="A92"/>
  <c r="A91"/>
  <c r="A90"/>
  <c r="A87"/>
  <c r="A86"/>
  <c r="A85"/>
  <c r="A84"/>
  <c r="A83"/>
  <c r="A70"/>
  <c r="A69"/>
  <c r="A68"/>
  <c r="A67"/>
  <c r="A66"/>
  <c r="A63"/>
  <c r="A62"/>
  <c r="A61"/>
  <c r="A58"/>
  <c r="A57"/>
  <c r="A56"/>
  <c r="A55"/>
  <c r="A54"/>
  <c r="A51"/>
  <c r="A50"/>
  <c r="A49"/>
  <c r="A48"/>
  <c r="A47"/>
  <c r="A44"/>
  <c r="A43"/>
  <c r="A42"/>
  <c r="A41"/>
  <c r="A40"/>
  <c r="A37"/>
  <c r="A36"/>
  <c r="A35"/>
  <c r="A34"/>
  <c r="A31"/>
  <c r="A30"/>
  <c r="A29"/>
  <c r="A28"/>
  <c r="A27"/>
  <c r="A26"/>
  <c r="A25"/>
  <c r="A24"/>
  <c r="A23"/>
  <c r="A22"/>
  <c r="A21"/>
  <c r="A18"/>
  <c r="A17"/>
  <c r="A16"/>
  <c r="A15"/>
  <c r="A14"/>
  <c r="A13"/>
  <c r="I104" i="2"/>
  <c r="J104"/>
  <c r="I89"/>
  <c r="J89"/>
  <c r="I65"/>
  <c r="J65"/>
  <c r="I82"/>
  <c r="J82"/>
  <c r="I72"/>
  <c r="J72"/>
  <c r="I60"/>
  <c r="J60"/>
  <c r="I53"/>
  <c r="J53"/>
  <c r="I39"/>
  <c r="J39"/>
  <c r="I33"/>
  <c r="J33"/>
  <c r="I11"/>
  <c r="X104"/>
  <c r="Y104"/>
  <c r="X89"/>
  <c r="Y89"/>
  <c r="X82"/>
  <c r="Y82"/>
  <c r="X72"/>
  <c r="X65"/>
  <c r="Y65"/>
  <c r="X60"/>
  <c r="Y60"/>
  <c r="X53"/>
  <c r="Y53"/>
  <c r="X39"/>
  <c r="Y39"/>
  <c r="X33"/>
  <c r="Y33"/>
  <c r="Y11"/>
  <c r="G11"/>
  <c r="H11"/>
  <c r="K11"/>
  <c r="L11"/>
  <c r="M11"/>
  <c r="N11"/>
  <c r="O11"/>
  <c r="P11"/>
  <c r="Q11"/>
  <c r="R11"/>
  <c r="S11"/>
  <c r="T11"/>
  <c r="U11"/>
  <c r="V11"/>
  <c r="W11"/>
  <c r="X11"/>
  <c r="W104"/>
  <c r="V104"/>
  <c r="U104"/>
  <c r="T104"/>
  <c r="S104"/>
  <c r="R104"/>
  <c r="Q104"/>
  <c r="P104"/>
  <c r="O104"/>
  <c r="N104"/>
  <c r="M104"/>
  <c r="L104"/>
  <c r="K104"/>
  <c r="H104"/>
  <c r="G104"/>
  <c r="F104"/>
  <c r="D104"/>
  <c r="W89"/>
  <c r="V89"/>
  <c r="U89"/>
  <c r="T89"/>
  <c r="S89"/>
  <c r="R89"/>
  <c r="Q89"/>
  <c r="P89"/>
  <c r="O89"/>
  <c r="N89"/>
  <c r="M89"/>
  <c r="L89"/>
  <c r="K89"/>
  <c r="H89"/>
  <c r="G89"/>
  <c r="F89"/>
  <c r="D89"/>
  <c r="W82"/>
  <c r="V82"/>
  <c r="U82"/>
  <c r="T82"/>
  <c r="S82"/>
  <c r="R82"/>
  <c r="Q82"/>
  <c r="P82"/>
  <c r="O82"/>
  <c r="N82"/>
  <c r="M82"/>
  <c r="L82"/>
  <c r="K82"/>
  <c r="H82"/>
  <c r="G82"/>
  <c r="F82"/>
  <c r="D82"/>
  <c r="W72"/>
  <c r="V72"/>
  <c r="U72"/>
  <c r="T72"/>
  <c r="S72"/>
  <c r="R72"/>
  <c r="Q72"/>
  <c r="P72"/>
  <c r="O72"/>
  <c r="N72"/>
  <c r="M72"/>
  <c r="L72"/>
  <c r="K72"/>
  <c r="H72"/>
  <c r="G72"/>
  <c r="F72"/>
  <c r="C72"/>
  <c r="W65"/>
  <c r="V65"/>
  <c r="U65"/>
  <c r="T65"/>
  <c r="S65"/>
  <c r="R65"/>
  <c r="Q65"/>
  <c r="P65"/>
  <c r="O65"/>
  <c r="N65"/>
  <c r="M65"/>
  <c r="L65"/>
  <c r="K65"/>
  <c r="H65"/>
  <c r="G65"/>
  <c r="F65"/>
  <c r="E65"/>
  <c r="C65"/>
  <c r="W60"/>
  <c r="V60"/>
  <c r="U60"/>
  <c r="T60"/>
  <c r="S60"/>
  <c r="R60"/>
  <c r="Q60"/>
  <c r="P60"/>
  <c r="O60"/>
  <c r="N60"/>
  <c r="M60"/>
  <c r="L60"/>
  <c r="K60"/>
  <c r="H60"/>
  <c r="G60"/>
  <c r="F60"/>
  <c r="E60"/>
  <c r="C60"/>
  <c r="W53"/>
  <c r="V53"/>
  <c r="U53"/>
  <c r="T53"/>
  <c r="S53"/>
  <c r="R53"/>
  <c r="Q53"/>
  <c r="P53"/>
  <c r="O53"/>
  <c r="N53"/>
  <c r="M53"/>
  <c r="L53"/>
  <c r="K53"/>
  <c r="H53"/>
  <c r="G53"/>
  <c r="F53"/>
  <c r="E53"/>
  <c r="C53"/>
  <c r="E46"/>
  <c r="C46"/>
  <c r="W39"/>
  <c r="V39"/>
  <c r="U39"/>
  <c r="T39"/>
  <c r="S39"/>
  <c r="R39"/>
  <c r="Q39"/>
  <c r="P39"/>
  <c r="O39"/>
  <c r="N39"/>
  <c r="M39"/>
  <c r="L39"/>
  <c r="K39"/>
  <c r="H39"/>
  <c r="G39"/>
  <c r="F39"/>
  <c r="E39"/>
  <c r="C39"/>
  <c r="W33"/>
  <c r="V33"/>
  <c r="U33"/>
  <c r="T33"/>
  <c r="S33"/>
  <c r="R33"/>
  <c r="Q33"/>
  <c r="P33"/>
  <c r="O33"/>
  <c r="N33"/>
  <c r="M33"/>
  <c r="L33"/>
  <c r="K33"/>
  <c r="H33"/>
  <c r="G33"/>
  <c r="F33"/>
  <c r="D33"/>
  <c r="X9" l="1"/>
  <c r="B11"/>
  <c r="B104"/>
  <c r="B82"/>
  <c r="B72"/>
  <c r="B60"/>
  <c r="B46"/>
  <c r="B53"/>
  <c r="B89"/>
  <c r="B65"/>
  <c r="B39"/>
  <c r="B33"/>
  <c r="J9"/>
  <c r="B28"/>
  <c r="B19"/>
  <c r="I9"/>
  <c r="C19"/>
  <c r="D28"/>
  <c r="C104"/>
  <c r="E104"/>
  <c r="C89"/>
  <c r="E89"/>
  <c r="C82"/>
  <c r="E82"/>
  <c r="D72"/>
  <c r="D65"/>
  <c r="D60"/>
  <c r="D46"/>
  <c r="D39"/>
  <c r="C33"/>
  <c r="E33"/>
  <c r="E9" s="1"/>
  <c r="E28"/>
  <c r="E19"/>
  <c r="E11"/>
  <c r="D53"/>
  <c r="V9"/>
  <c r="T9"/>
  <c r="R9"/>
  <c r="P9"/>
  <c r="L9"/>
  <c r="H9"/>
  <c r="W9"/>
  <c r="U9"/>
  <c r="S9"/>
  <c r="Q9"/>
  <c r="O9"/>
  <c r="M9"/>
  <c r="K9"/>
  <c r="G9"/>
  <c r="C28"/>
  <c r="F9"/>
  <c r="D9" l="1"/>
  <c r="C9"/>
  <c r="B9"/>
</calcChain>
</file>

<file path=xl/sharedStrings.xml><?xml version="1.0" encoding="utf-8"?>
<sst xmlns="http://schemas.openxmlformats.org/spreadsheetml/2006/main" count="2607" uniqueCount="332">
  <si>
    <t>01</t>
  </si>
  <si>
    <t xml:space="preserve">  Ροδόπης</t>
  </si>
  <si>
    <t>ΑΠΟΚΕΝΤΡΩΜΕΝΗ ΔΙΟΙΚΗΣΗ ΜΑΚΕΔΟΝΙΑΣ - ΘΡΑΚΗΣ</t>
  </si>
  <si>
    <t>02</t>
  </si>
  <si>
    <t xml:space="preserve">  Δράμας</t>
  </si>
  <si>
    <t>03</t>
  </si>
  <si>
    <t xml:space="preserve">  Έβρου</t>
  </si>
  <si>
    <t>ΠΕΡΙΦΕΡΕΙΑ ΑΝΑΤΟΛΙΚΗΣ ΜΑΚΕΔΟΝΙΑΣ</t>
  </si>
  <si>
    <t>04</t>
  </si>
  <si>
    <t xml:space="preserve">  Θάσου</t>
  </si>
  <si>
    <t>ΚΑΙ ΘΡΑΚΗΣ</t>
  </si>
  <si>
    <t>05</t>
  </si>
  <si>
    <t xml:space="preserve">  Καβάλας</t>
  </si>
  <si>
    <t>06</t>
  </si>
  <si>
    <t xml:space="preserve">  Ξάνθης</t>
  </si>
  <si>
    <t>07</t>
  </si>
  <si>
    <t xml:space="preserve">  Θεσσαλονίκης</t>
  </si>
  <si>
    <t>08</t>
  </si>
  <si>
    <t xml:space="preserve">  Ημαθίας</t>
  </si>
  <si>
    <t>09</t>
  </si>
  <si>
    <t xml:space="preserve">  Κιλκίς</t>
  </si>
  <si>
    <t>10</t>
  </si>
  <si>
    <t xml:space="preserve">  Πέλλας</t>
  </si>
  <si>
    <t>11</t>
  </si>
  <si>
    <t xml:space="preserve">  Πιερίας</t>
  </si>
  <si>
    <t>ΠΕΡΙΦΕΡΕΙΑ ΚΕΝΤΡΙΚΗΣ ΜΑΚΕΔΟΝΙΑΣ</t>
  </si>
  <si>
    <t>12</t>
  </si>
  <si>
    <t xml:space="preserve">  Σερρών</t>
  </si>
  <si>
    <t>13</t>
  </si>
  <si>
    <t xml:space="preserve">  Χαλκιδικής</t>
  </si>
  <si>
    <t>14</t>
  </si>
  <si>
    <t xml:space="preserve">  Κοζάνης</t>
  </si>
  <si>
    <t>15</t>
  </si>
  <si>
    <t xml:space="preserve">  Γρεβενών</t>
  </si>
  <si>
    <t>16</t>
  </si>
  <si>
    <t xml:space="preserve">  Καστοριάς</t>
  </si>
  <si>
    <t>17</t>
  </si>
  <si>
    <t xml:space="preserve">  Φλώρινας</t>
  </si>
  <si>
    <t>18</t>
  </si>
  <si>
    <t xml:space="preserve">  Ιωαννίνων</t>
  </si>
  <si>
    <t>19</t>
  </si>
  <si>
    <t xml:space="preserve">  Άρτας</t>
  </si>
  <si>
    <t>20</t>
  </si>
  <si>
    <t xml:space="preserve">  Θεσπρωτίας</t>
  </si>
  <si>
    <t>ΠΕΡΙΦΕΡΕΙΑ ΗΠΕΙΡΟΥ</t>
  </si>
  <si>
    <t>21</t>
  </si>
  <si>
    <t xml:space="preserve">  Πρέβεζας</t>
  </si>
  <si>
    <t>22</t>
  </si>
  <si>
    <t xml:space="preserve">  Λάρισας</t>
  </si>
  <si>
    <t>ΑΠΟΚΕΝΤΡΩΜΕΝΗ ΔΙΟΙΚΗΣΗ ΘΕΣΣΑΛΙΑΣ - ΣΤΕΡΕΑΣ ΕΛΛΑΔΑΣ</t>
  </si>
  <si>
    <t>23</t>
  </si>
  <si>
    <t xml:space="preserve">  Καρδίτσας</t>
  </si>
  <si>
    <t>24</t>
  </si>
  <si>
    <t xml:space="preserve">  Μαγνησίας</t>
  </si>
  <si>
    <t>ΠΕΡΙΦΕΡΕΙΑ ΘΕΣΣΑΛΙΑΣ</t>
  </si>
  <si>
    <t>25</t>
  </si>
  <si>
    <t xml:space="preserve">  Σποράδων</t>
  </si>
  <si>
    <t>26</t>
  </si>
  <si>
    <t xml:space="preserve">  Τρικάλων</t>
  </si>
  <si>
    <t>27</t>
  </si>
  <si>
    <t xml:space="preserve">  Φθιώτιδας</t>
  </si>
  <si>
    <t>28</t>
  </si>
  <si>
    <t xml:space="preserve">  Βοιωτίας</t>
  </si>
  <si>
    <t>29</t>
  </si>
  <si>
    <t xml:space="preserve">  Εύβοιας</t>
  </si>
  <si>
    <t>ΠΕΡΙΦΕΡΕΙΑ ΣΤΕΡΕΑΣ ΕΛΛΑΔΑΣ</t>
  </si>
  <si>
    <t>30</t>
  </si>
  <si>
    <t xml:space="preserve">  Ευρυτανίας</t>
  </si>
  <si>
    <t>31</t>
  </si>
  <si>
    <t xml:space="preserve">  Φωκίδας</t>
  </si>
  <si>
    <t>32</t>
  </si>
  <si>
    <t xml:space="preserve">  Κέρκυρας</t>
  </si>
  <si>
    <t>ΑΠΟΚΕΝΤΡΩΜΕΝΗ ΔΙΟΙΚΗΣΗ ΠΕΛΟΠΟΝΝΗΣΟΥ, ΔΥΤΙΚΗΣ ΕΛΛΑΔΑΣ ΚΑΙ ΙΟΝΙΟΥ</t>
  </si>
  <si>
    <t>33</t>
  </si>
  <si>
    <t xml:space="preserve">  Ζακύνθου</t>
  </si>
  <si>
    <t>34</t>
  </si>
  <si>
    <t xml:space="preserve">  Ιθάκης</t>
  </si>
  <si>
    <t>ΠΕΡΙΦΕΡΕΙΑ ΙΟΝΙΩΝ ΝΗΣΩΝ</t>
  </si>
  <si>
    <t>35</t>
  </si>
  <si>
    <t xml:space="preserve">  Κεφαλληνίας</t>
  </si>
  <si>
    <t>36</t>
  </si>
  <si>
    <t xml:space="preserve">  Λευκάδας</t>
  </si>
  <si>
    <t>37</t>
  </si>
  <si>
    <t xml:space="preserve">  Αχαϊας</t>
  </si>
  <si>
    <t>38</t>
  </si>
  <si>
    <t xml:space="preserve">  Αιτωλ/νανίας</t>
  </si>
  <si>
    <t>ΠΕΡΙΦΕΡΕΙΑ ΔΥΤΙΚΗΣ ΕΛΛΑΔΑΣ</t>
  </si>
  <si>
    <t>39</t>
  </si>
  <si>
    <t xml:space="preserve">  Ηλείας</t>
  </si>
  <si>
    <t>40</t>
  </si>
  <si>
    <t xml:space="preserve">  Αρκαδίας</t>
  </si>
  <si>
    <t>41</t>
  </si>
  <si>
    <t xml:space="preserve">  Αργολίδας</t>
  </si>
  <si>
    <t>42</t>
  </si>
  <si>
    <t xml:space="preserve">  Κορινθίας</t>
  </si>
  <si>
    <t>ΠΕΡΙΦΕΡΕΙΑ ΠΕΛΟΠΟΝΝΗΣΟΥ</t>
  </si>
  <si>
    <t>43</t>
  </si>
  <si>
    <t xml:space="preserve">  Λακωνίας</t>
  </si>
  <si>
    <t>44</t>
  </si>
  <si>
    <t xml:space="preserve">  Μεσσηνίας</t>
  </si>
  <si>
    <t>45</t>
  </si>
  <si>
    <t xml:space="preserve">  Κεντρικού Τομέα Αθηνών</t>
  </si>
  <si>
    <t>ΑΠΟΚΕΝΤΡΩΜΕΝΗ ΔΙΟΙΚΗΣΗ ΑΤΤΙΚΗΣ</t>
  </si>
  <si>
    <t>46</t>
  </si>
  <si>
    <t xml:space="preserve"> Βορείου Τομέα Αθηνών</t>
  </si>
  <si>
    <t>47</t>
  </si>
  <si>
    <t xml:space="preserve">  Δυτικού Τομέα Αθηνών</t>
  </si>
  <si>
    <t>48</t>
  </si>
  <si>
    <t xml:space="preserve">  Νοτίου Τομέα Αθηνών</t>
  </si>
  <si>
    <t>49</t>
  </si>
  <si>
    <t xml:space="preserve">  Ανατολικής Αττικής</t>
  </si>
  <si>
    <t>ΠΕΡΙΦΕΡΕΙΑ ΑΤΤΙΚΗΣ</t>
  </si>
  <si>
    <t>50</t>
  </si>
  <si>
    <t xml:space="preserve">  Δυτικής Αττικής</t>
  </si>
  <si>
    <t>51</t>
  </si>
  <si>
    <t xml:space="preserve">  Πειραιώς</t>
  </si>
  <si>
    <t>52</t>
  </si>
  <si>
    <t xml:space="preserve">  Νήσων</t>
  </si>
  <si>
    <t>53</t>
  </si>
  <si>
    <t xml:space="preserve">  Λέσβου</t>
  </si>
  <si>
    <t>ΑΠΟΚΕΝΤΡΩΜΕΝΗ ΔΙΟΙΚΗΣΗ ΑΙΓΑΙΟΥ</t>
  </si>
  <si>
    <t>54</t>
  </si>
  <si>
    <t xml:space="preserve">  Ικαρίας</t>
  </si>
  <si>
    <t>55</t>
  </si>
  <si>
    <t xml:space="preserve">  Λήμνου</t>
  </si>
  <si>
    <t>ΠΕΡΙΦΕΡΕΙΑ ΒΟΡΕΙΟΥ ΑΙΓΑΙΟΥ</t>
  </si>
  <si>
    <t>56</t>
  </si>
  <si>
    <t xml:space="preserve">  Σάμου.</t>
  </si>
  <si>
    <t>57</t>
  </si>
  <si>
    <t xml:space="preserve">  Χίου</t>
  </si>
  <si>
    <t>58</t>
  </si>
  <si>
    <t xml:space="preserve">  Σύρου</t>
  </si>
  <si>
    <t>59</t>
  </si>
  <si>
    <t xml:space="preserve">  Άνδρου</t>
  </si>
  <si>
    <t>60</t>
  </si>
  <si>
    <t xml:space="preserve">  Θήρας</t>
  </si>
  <si>
    <t>61</t>
  </si>
  <si>
    <t xml:space="preserve">  Καλύμνου</t>
  </si>
  <si>
    <t>62</t>
  </si>
  <si>
    <t xml:space="preserve">  Καρπάθου</t>
  </si>
  <si>
    <t>63</t>
  </si>
  <si>
    <t xml:space="preserve">  Κύθνου</t>
  </si>
  <si>
    <t>ΠΕΡΙΦΕΡΕΙΑ ΝΟΤΙΟΥ ΑΙΓΑΙΟΥ</t>
  </si>
  <si>
    <t>64</t>
  </si>
  <si>
    <t xml:space="preserve">  Κω</t>
  </si>
  <si>
    <t>65</t>
  </si>
  <si>
    <t xml:space="preserve">  Μήλου</t>
  </si>
  <si>
    <t>66</t>
  </si>
  <si>
    <t xml:space="preserve">  Μυκόνου.</t>
  </si>
  <si>
    <t>67</t>
  </si>
  <si>
    <t xml:space="preserve">  Νάξου</t>
  </si>
  <si>
    <t>68</t>
  </si>
  <si>
    <t xml:space="preserve">  Πάρου</t>
  </si>
  <si>
    <t>69</t>
  </si>
  <si>
    <t xml:space="preserve">  Ρόδου</t>
  </si>
  <si>
    <t>70</t>
  </si>
  <si>
    <t xml:space="preserve">  Τήνου</t>
  </si>
  <si>
    <t>71</t>
  </si>
  <si>
    <t xml:space="preserve">  Ηρακλείου</t>
  </si>
  <si>
    <t>72</t>
  </si>
  <si>
    <t xml:space="preserve">  Λασιθίου</t>
  </si>
  <si>
    <t>ΑΠΟΚΕΝΤΡΩΜΕΝΗ ΔΙΟΙΚΗΣΗ ΚΡΗΤΗΣ</t>
  </si>
  <si>
    <t>73</t>
  </si>
  <si>
    <t xml:space="preserve">  Ρεθύμνης</t>
  </si>
  <si>
    <t>ΠΕΡΙΦΕΡΕΙΑ ΚΡΗΤΗΣ</t>
  </si>
  <si>
    <t>74</t>
  </si>
  <si>
    <t xml:space="preserve">  Χανίων</t>
  </si>
  <si>
    <t>99</t>
  </si>
  <si>
    <t xml:space="preserve">  Αγίου Όρους</t>
  </si>
  <si>
    <t>ΑΓΙΟ ΟΡΟΣ (ΑΥΤΟΔΙΟΙΚΗΤΟ)</t>
  </si>
  <si>
    <t>Εκτάσεις σε στρέμματα, παραγωγή σε τόνους</t>
  </si>
  <si>
    <t>Areas in stremmas, production in tons</t>
  </si>
  <si>
    <t>Regions and Regional Unities (NUTS 2)</t>
  </si>
  <si>
    <t>Σύνολο Ελλάδας</t>
  </si>
  <si>
    <t>Greece Total</t>
  </si>
  <si>
    <t>Περιφέρεια Ανατολικής Μακεδονίας και Θράκης</t>
  </si>
  <si>
    <t>Region of Eastern Macedonia and Thrace</t>
  </si>
  <si>
    <t xml:space="preserve">  Rodopi</t>
  </si>
  <si>
    <t xml:space="preserve">  Drama</t>
  </si>
  <si>
    <t xml:space="preserve">  Evros</t>
  </si>
  <si>
    <t xml:space="preserve">  Thasos</t>
  </si>
  <si>
    <t xml:space="preserve">  Kavala</t>
  </si>
  <si>
    <t xml:space="preserve">  Xanthi</t>
  </si>
  <si>
    <t>Περιφέρεια Κεντρικής Μακεδονίας</t>
  </si>
  <si>
    <t>Region of Central Macedonia</t>
  </si>
  <si>
    <t xml:space="preserve">  Thessaloniki</t>
  </si>
  <si>
    <t xml:space="preserve">  Imathia</t>
  </si>
  <si>
    <t xml:space="preserve">  Kilkis</t>
  </si>
  <si>
    <t xml:space="preserve">  Pella</t>
  </si>
  <si>
    <t xml:space="preserve">  Pieria</t>
  </si>
  <si>
    <t xml:space="preserve">  Serres</t>
  </si>
  <si>
    <t xml:space="preserve">  Chalkidiki</t>
  </si>
  <si>
    <t xml:space="preserve">  Kozani</t>
  </si>
  <si>
    <t xml:space="preserve">  Grevena</t>
  </si>
  <si>
    <t xml:space="preserve">  Kastoria</t>
  </si>
  <si>
    <t xml:space="preserve">  Florina</t>
  </si>
  <si>
    <t>Περιφέρεια Ηπείρου</t>
  </si>
  <si>
    <t>Region of Epirus</t>
  </si>
  <si>
    <t xml:space="preserve">  Ionnina</t>
  </si>
  <si>
    <t xml:space="preserve">  Arta</t>
  </si>
  <si>
    <t xml:space="preserve">  Thesprotia</t>
  </si>
  <si>
    <t xml:space="preserve">  Preveza</t>
  </si>
  <si>
    <t>Περιφέρεια Θεσσαλίας</t>
  </si>
  <si>
    <t>Region of Thessally</t>
  </si>
  <si>
    <t xml:space="preserve">  Larissa</t>
  </si>
  <si>
    <t xml:space="preserve">  Karditsa</t>
  </si>
  <si>
    <t xml:space="preserve">  Magnesia</t>
  </si>
  <si>
    <t xml:space="preserve">  Sporades Islands</t>
  </si>
  <si>
    <t xml:space="preserve">  Trikala</t>
  </si>
  <si>
    <t>Περιφέρεια Στερεάς Ελλάδας</t>
  </si>
  <si>
    <t>Region of Central Greece</t>
  </si>
  <si>
    <t xml:space="preserve">  Pthiotida</t>
  </si>
  <si>
    <t xml:space="preserve">  Viotia</t>
  </si>
  <si>
    <t xml:space="preserve">  Evia</t>
  </si>
  <si>
    <t xml:space="preserve">  Evritania</t>
  </si>
  <si>
    <t xml:space="preserve">  Fokida</t>
  </si>
  <si>
    <t>Περιφέρεια Ιονίων Νήσων</t>
  </si>
  <si>
    <t>Region of Ionian Islands</t>
  </si>
  <si>
    <t xml:space="preserve">  Corfu</t>
  </si>
  <si>
    <t xml:space="preserve">  Zakynthos</t>
  </si>
  <si>
    <t xml:space="preserve">  Ithaka</t>
  </si>
  <si>
    <t xml:space="preserve">  Kefallonia</t>
  </si>
  <si>
    <t xml:space="preserve">  Lefkada</t>
  </si>
  <si>
    <t>Περιφέρεια Δυτικής Ελλάδας</t>
  </si>
  <si>
    <t>Region of Western Greece</t>
  </si>
  <si>
    <t xml:space="preserve">  Achaia</t>
  </si>
  <si>
    <t xml:space="preserve">  Etolia and Akarnania</t>
  </si>
  <si>
    <t xml:space="preserve">  Ilia</t>
  </si>
  <si>
    <t>Περιφέρεια Πελοποννήσου</t>
  </si>
  <si>
    <t>Region of Peloponnese</t>
  </si>
  <si>
    <t xml:space="preserve">  Arkadia</t>
  </si>
  <si>
    <t xml:space="preserve">  Argolida</t>
  </si>
  <si>
    <t xml:space="preserve">  Korinthia</t>
  </si>
  <si>
    <t xml:space="preserve">  Lakonia</t>
  </si>
  <si>
    <t xml:space="preserve">  Mesinia</t>
  </si>
  <si>
    <t>Περιφέρεια Αττικής</t>
  </si>
  <si>
    <t>Region of Attica</t>
  </si>
  <si>
    <t xml:space="preserve">  Athens Central Section</t>
  </si>
  <si>
    <t xml:space="preserve">  Athens North Section</t>
  </si>
  <si>
    <t xml:space="preserve">  Athens West Section</t>
  </si>
  <si>
    <t xml:space="preserve">  Athens South Section</t>
  </si>
  <si>
    <t xml:space="preserve">  Athens East Section</t>
  </si>
  <si>
    <t xml:space="preserve">  West Attica</t>
  </si>
  <si>
    <t xml:space="preserve">  Pireaus</t>
  </si>
  <si>
    <t xml:space="preserve">  Attica Islands</t>
  </si>
  <si>
    <t>Περιφέρεια Βορείου Αιγαίου</t>
  </si>
  <si>
    <t>Region of Northern Aegean</t>
  </si>
  <si>
    <t xml:space="preserve">  Lesbos</t>
  </si>
  <si>
    <t xml:space="preserve">  Ikaria</t>
  </si>
  <si>
    <t xml:space="preserve">  Limnos</t>
  </si>
  <si>
    <t xml:space="preserve">  Samos</t>
  </si>
  <si>
    <t xml:space="preserve">  Chios</t>
  </si>
  <si>
    <t>Περιφέρεια Νοτίου Αιγαίου</t>
  </si>
  <si>
    <t>Region of Southern Aegean</t>
  </si>
  <si>
    <t xml:space="preserve">  Syros</t>
  </si>
  <si>
    <t xml:space="preserve">  Andros</t>
  </si>
  <si>
    <t xml:space="preserve">  Thira</t>
  </si>
  <si>
    <t xml:space="preserve">  Kalimnos</t>
  </si>
  <si>
    <t xml:space="preserve">  Karpathos</t>
  </si>
  <si>
    <t xml:space="preserve">  Kythnos</t>
  </si>
  <si>
    <t xml:space="preserve">  Kos</t>
  </si>
  <si>
    <t xml:space="preserve">  Milos</t>
  </si>
  <si>
    <t xml:space="preserve">  Mykonos</t>
  </si>
  <si>
    <t xml:space="preserve">  Naxos</t>
  </si>
  <si>
    <t xml:space="preserve">  Paros</t>
  </si>
  <si>
    <t xml:space="preserve">  Rhodes</t>
  </si>
  <si>
    <t xml:space="preserve">  Tinos</t>
  </si>
  <si>
    <t>Περιφέρεια Κρήτης</t>
  </si>
  <si>
    <t>Region of Crete</t>
  </si>
  <si>
    <t xml:space="preserve">  Heraklion</t>
  </si>
  <si>
    <t xml:space="preserve">  Lasithi</t>
  </si>
  <si>
    <t xml:space="preserve">  Rethymno</t>
  </si>
  <si>
    <t xml:space="preserve">  Chania</t>
  </si>
  <si>
    <r>
      <rPr>
        <b/>
        <sz val="8"/>
        <color indexed="8"/>
        <rFont val="Arial"/>
        <family val="2"/>
        <charset val="161"/>
      </rPr>
      <t>Table 2d</t>
    </r>
    <r>
      <rPr>
        <sz val="8"/>
        <color indexed="8"/>
        <rFont val="Arial"/>
        <family val="2"/>
        <charset val="161"/>
      </rPr>
      <t>. Continued</t>
    </r>
  </si>
  <si>
    <t xml:space="preserve">Περιφέρειες και Περιφερειακές Ενότητες     </t>
  </si>
  <si>
    <t>Εκτάσεις   Areas</t>
  </si>
  <si>
    <r>
      <t>Παραγωγή</t>
    </r>
    <r>
      <rPr>
        <vertAlign val="superscript"/>
        <sz val="8"/>
        <rFont val="Arial"/>
        <family val="2"/>
        <charset val="161"/>
      </rPr>
      <t>(1)</t>
    </r>
    <r>
      <rPr>
        <sz val="8"/>
        <rFont val="Arial"/>
        <family val="2"/>
        <charset val="161"/>
      </rPr>
      <t xml:space="preserve"> - Production of grapes for</t>
    </r>
    <r>
      <rPr>
        <vertAlign val="superscript"/>
        <sz val="8"/>
        <rFont val="Arial"/>
        <family val="2"/>
        <charset val="161"/>
      </rPr>
      <t>(1)</t>
    </r>
    <r>
      <rPr>
        <sz val="8"/>
        <rFont val="Arial"/>
        <family val="2"/>
        <charset val="161"/>
      </rPr>
      <t>:</t>
    </r>
  </si>
  <si>
    <r>
      <t>σταφυλιών που γλαυκοποιήθηκαν</t>
    </r>
    <r>
      <rPr>
        <vertAlign val="superscript"/>
        <sz val="8"/>
        <color indexed="8"/>
        <rFont val="Arial"/>
        <family val="2"/>
        <charset val="161"/>
      </rPr>
      <t>(2)</t>
    </r>
    <r>
      <rPr>
        <sz val="8"/>
        <color indexed="8"/>
        <rFont val="Arial"/>
        <family val="2"/>
        <charset val="161"/>
      </rPr>
      <t xml:space="preserve"> wine</t>
    </r>
  </si>
  <si>
    <t>επιτραπέζιων σταφυlιών         table use</t>
  </si>
  <si>
    <t>σταφίδων  raisins</t>
  </si>
  <si>
    <t>Σύνολο αμπελιών</t>
  </si>
  <si>
    <t>Πίνακας 4α. Εκτάσεις και παραγωγή κατά Περιφέρεια και Περιφερειακή Ενότητα: 2011</t>
  </si>
  <si>
    <t>4. Αμπέλια και σταφιδάμπελα</t>
  </si>
  <si>
    <t>4. Wines (grapes and raisins)</t>
  </si>
  <si>
    <t>Αμπέλια για κρασί - Grapes for wine</t>
  </si>
  <si>
    <t>επιτραπέζιων σταφυlιών             table use</t>
  </si>
  <si>
    <t>Αμπέλια επιτραπέζιων σταφυλιών - Table grapes</t>
  </si>
  <si>
    <t>Κεντρικού Τομέα Αθηνών</t>
  </si>
  <si>
    <t>Βορείου Τομέα Αθηνών</t>
  </si>
  <si>
    <t>Δυτικού Τομέα Αθηνών</t>
  </si>
  <si>
    <t>Νοτίου Τομέα Αθηνών</t>
  </si>
  <si>
    <t>Ανατολικής Αττικής</t>
  </si>
  <si>
    <t>Δυτικής Αττικής</t>
  </si>
  <si>
    <t>Πειραιώς</t>
  </si>
  <si>
    <t>Νήσων</t>
  </si>
  <si>
    <r>
      <rPr>
        <b/>
        <sz val="8"/>
        <rFont val="Arial"/>
        <family val="2"/>
        <charset val="161"/>
      </rPr>
      <t>Πίνακας 4α</t>
    </r>
    <r>
      <rPr>
        <sz val="8"/>
        <rFont val="Arial"/>
        <family val="2"/>
        <charset val="161"/>
      </rPr>
      <t>. Συνέχεια</t>
    </r>
  </si>
  <si>
    <t>Σταφιδάμπελα - Vines for raisins</t>
  </si>
  <si>
    <t>Κορινθιακής - Currants</t>
  </si>
  <si>
    <t>Σουλτανίνα - Soultanas</t>
  </si>
  <si>
    <t>Λοιπά - Other</t>
  </si>
  <si>
    <t>(1) Περιλαμβάνεται και η παραγωγή κληματαριών, αναδενδράδων κλπ.</t>
  </si>
  <si>
    <t>(2) Σταφύλια που γλαυκοποιήθηκαν μέασα και έξω από την κοινότητα (ή δήμο) παραγωγής τους</t>
  </si>
  <si>
    <t>(1)Including also production of other vines</t>
  </si>
  <si>
    <t>(2) Grapes made into wine within and outside the commune (or municipality) of production</t>
  </si>
  <si>
    <t>―</t>
  </si>
  <si>
    <r>
      <t>σταφυλιών που γλαυκοποιήθηκαν</t>
    </r>
    <r>
      <rPr>
        <vertAlign val="superscript"/>
        <sz val="8"/>
        <color indexed="8"/>
        <rFont val="Arial"/>
        <family val="2"/>
        <charset val="161"/>
      </rPr>
      <t>(2)</t>
    </r>
    <r>
      <rPr>
        <sz val="8"/>
        <color indexed="8"/>
        <rFont val="Arial"/>
        <family val="2"/>
        <charset val="161"/>
      </rPr>
      <t xml:space="preserve"> wine</t>
    </r>
  </si>
  <si>
    <r>
      <t>σταφυλιών που γλαυκοποιήθηκαν</t>
    </r>
    <r>
      <rPr>
        <vertAlign val="superscript"/>
        <sz val="8"/>
        <color indexed="8"/>
        <rFont val="Arial"/>
        <family val="2"/>
        <charset val="161"/>
      </rPr>
      <t xml:space="preserve">(2)        </t>
    </r>
    <r>
      <rPr>
        <sz val="8"/>
        <color indexed="8"/>
        <rFont val="Arial"/>
        <family val="2"/>
        <charset val="161"/>
      </rPr>
      <t xml:space="preserve"> wine</t>
    </r>
  </si>
  <si>
    <t>Table 4a. Areas and production by Region and Regional Unity: 2011</t>
  </si>
  <si>
    <t>Περιφέρεια Δυτικής Μακεδονίας</t>
  </si>
  <si>
    <t>Region of Western Macedonia</t>
  </si>
  <si>
    <t>4. Vines (grapes and raisins)</t>
  </si>
  <si>
    <t>Εκτάσεις
Areas</t>
  </si>
  <si>
    <t>επιτραπέζιων σταφυlιών
table use</t>
  </si>
  <si>
    <t>σταφίδων
raisins</t>
  </si>
  <si>
    <t>επιτραπέζιων σταφυlιών
 table use</t>
  </si>
  <si>
    <t xml:space="preserve"> Κεντρικού Τομέα Αθηνών</t>
  </si>
  <si>
    <t xml:space="preserve"> Δυτικού Τομέα Αθηνών</t>
  </si>
  <si>
    <t xml:space="preserve"> Νοτίου Τομέα Αθηνών</t>
  </si>
  <si>
    <t xml:space="preserve"> Ανατολικής Αττικής</t>
  </si>
  <si>
    <t xml:space="preserve"> Δυτικής Αττικής</t>
  </si>
  <si>
    <t xml:space="preserve"> Πειραιώς</t>
  </si>
  <si>
    <t xml:space="preserve"> Νήσων</t>
  </si>
  <si>
    <t>επιτραπέζιων
σταφυλιών
table use</t>
  </si>
  <si>
    <t>επιτραπέζιων
σταφυlιών
table use</t>
  </si>
  <si>
    <r>
      <t>Παραγωγή</t>
    </r>
    <r>
      <rPr>
        <vertAlign val="superscript"/>
        <sz val="11"/>
        <rFont val="Calibri"/>
        <family val="2"/>
        <charset val="161"/>
        <scheme val="minor"/>
      </rPr>
      <t>(1)</t>
    </r>
    <r>
      <rPr>
        <sz val="11"/>
        <rFont val="Calibri"/>
        <family val="2"/>
        <charset val="161"/>
        <scheme val="minor"/>
      </rPr>
      <t xml:space="preserve"> 
Production of grapes for</t>
    </r>
    <r>
      <rPr>
        <vertAlign val="superscript"/>
        <sz val="11"/>
        <rFont val="Calibri"/>
        <family val="2"/>
        <charset val="161"/>
        <scheme val="minor"/>
      </rPr>
      <t>(1)</t>
    </r>
    <r>
      <rPr>
        <sz val="11"/>
        <rFont val="Calibri"/>
        <family val="2"/>
        <charset val="161"/>
        <scheme val="minor"/>
      </rPr>
      <t>:</t>
    </r>
  </si>
  <si>
    <r>
      <t>Παραγωγή</t>
    </r>
    <r>
      <rPr>
        <vertAlign val="superscript"/>
        <sz val="11"/>
        <rFont val="Calibri"/>
        <family val="2"/>
        <charset val="161"/>
        <scheme val="minor"/>
      </rPr>
      <t xml:space="preserve">(1)
</t>
    </r>
    <r>
      <rPr>
        <sz val="11"/>
        <rFont val="Calibri"/>
        <family val="2"/>
        <charset val="161"/>
        <scheme val="minor"/>
      </rPr>
      <t>Production of grapes for</t>
    </r>
    <r>
      <rPr>
        <vertAlign val="superscript"/>
        <sz val="11"/>
        <rFont val="Calibri"/>
        <family val="2"/>
        <charset val="161"/>
        <scheme val="minor"/>
      </rPr>
      <t>(1)</t>
    </r>
    <r>
      <rPr>
        <sz val="11"/>
        <rFont val="Calibri"/>
        <family val="2"/>
        <charset val="161"/>
        <scheme val="minor"/>
      </rPr>
      <t>:</t>
    </r>
  </si>
  <si>
    <r>
      <t>σταφυλιών που γλευκοποιήθηκαν</t>
    </r>
    <r>
      <rPr>
        <vertAlign val="superscript"/>
        <sz val="11"/>
        <color indexed="8"/>
        <rFont val="Calibri"/>
        <family val="2"/>
        <charset val="161"/>
        <scheme val="minor"/>
      </rPr>
      <t xml:space="preserve">(2)
</t>
    </r>
    <r>
      <rPr>
        <sz val="11"/>
        <color indexed="8"/>
        <rFont val="Calibri"/>
        <family val="2"/>
        <charset val="161"/>
        <scheme val="minor"/>
      </rPr>
      <t>wine</t>
    </r>
  </si>
  <si>
    <r>
      <t>σταφυλιών που γλευκοποιήθηκαν</t>
    </r>
    <r>
      <rPr>
        <vertAlign val="superscript"/>
        <sz val="11"/>
        <color indexed="8"/>
        <rFont val="Calibri"/>
        <family val="2"/>
        <charset val="161"/>
        <scheme val="minor"/>
      </rPr>
      <t>(2)</t>
    </r>
    <r>
      <rPr>
        <sz val="11"/>
        <color indexed="8"/>
        <rFont val="Calibri"/>
        <family val="2"/>
        <charset val="161"/>
        <scheme val="minor"/>
      </rPr>
      <t xml:space="preserve"> wine</t>
    </r>
  </si>
  <si>
    <t>Κορινθιακής - Corinth</t>
  </si>
  <si>
    <t>Areas in stremmas (1 stremma = 0.1 ha), production in tons</t>
  </si>
  <si>
    <t>Πίνακας 4α. Εκτάσεις και παραγωγή κατά Περιφέρεια και Περιφερειακή Ενότητα, 2017</t>
  </si>
  <si>
    <t>Table 4a. Areas and production by Region and Regional Unities, 2017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</si>
</sst>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charset val="161"/>
      <scheme val="minor"/>
    </font>
    <font>
      <sz val="9"/>
      <color indexed="64"/>
      <name val="Arial"/>
      <family val="2"/>
      <charset val="161"/>
    </font>
    <font>
      <sz val="10"/>
      <name val="Arial"/>
      <family val="2"/>
      <charset val="161"/>
    </font>
    <font>
      <b/>
      <sz val="9"/>
      <color indexed="64"/>
      <name val="Arial"/>
      <family val="2"/>
      <charset val="161"/>
    </font>
    <font>
      <b/>
      <sz val="10"/>
      <color indexed="64"/>
      <name val="Arial"/>
      <family val="2"/>
      <charset val="161"/>
    </font>
    <font>
      <b/>
      <sz val="10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sz val="10"/>
      <color indexed="64"/>
      <name val="Arial"/>
      <family val="2"/>
      <charset val="161"/>
    </font>
    <font>
      <b/>
      <sz val="8"/>
      <name val="Arial"/>
      <family val="2"/>
      <charset val="161"/>
    </font>
    <font>
      <sz val="8"/>
      <name val="Arial"/>
      <family val="2"/>
      <charset val="161"/>
    </font>
    <font>
      <sz val="8"/>
      <color indexed="8"/>
      <name val="Arial"/>
      <family val="2"/>
      <charset val="161"/>
    </font>
    <font>
      <b/>
      <sz val="8"/>
      <color indexed="8"/>
      <name val="Arial"/>
      <family val="2"/>
      <charset val="161"/>
    </font>
    <font>
      <sz val="8"/>
      <color indexed="8"/>
      <name val="Arial"/>
      <family val="2"/>
      <charset val="161"/>
    </font>
    <font>
      <b/>
      <sz val="8"/>
      <color indexed="8"/>
      <name val="Arial"/>
      <family val="2"/>
      <charset val="161"/>
    </font>
    <font>
      <sz val="8"/>
      <name val="Tahoma"/>
      <family val="2"/>
      <charset val="161"/>
    </font>
    <font>
      <vertAlign val="superscript"/>
      <sz val="8"/>
      <name val="Arial"/>
      <family val="2"/>
      <charset val="161"/>
    </font>
    <font>
      <vertAlign val="superscript"/>
      <sz val="8"/>
      <color indexed="8"/>
      <name val="Arial"/>
      <family val="2"/>
      <charset val="161"/>
    </font>
    <font>
      <sz val="8"/>
      <color theme="1"/>
      <name val="Arial"/>
      <family val="2"/>
      <charset val="161"/>
    </font>
    <font>
      <b/>
      <sz val="8"/>
      <color theme="1"/>
      <name val="Arial"/>
      <family val="2"/>
      <charset val="161"/>
    </font>
    <font>
      <sz val="8"/>
      <color rgb="FF000000"/>
      <name val="Arial"/>
      <family val="2"/>
      <charset val="161"/>
    </font>
    <font>
      <sz val="8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vertAlign val="superscript"/>
      <sz val="11"/>
      <name val="Calibri"/>
      <family val="2"/>
      <charset val="161"/>
      <scheme val="minor"/>
    </font>
    <font>
      <vertAlign val="superscript"/>
      <sz val="11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14"/>
      <color indexed="8"/>
      <name val="Calibri"/>
      <family val="2"/>
      <charset val="161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9">
    <xf numFmtId="0" fontId="0" fillId="0" borderId="0" xfId="0"/>
    <xf numFmtId="49" fontId="1" fillId="2" borderId="1" xfId="0" applyNumberFormat="1" applyFont="1" applyFill="1" applyBorder="1"/>
    <xf numFmtId="49" fontId="1" fillId="2" borderId="2" xfId="0" applyNumberFormat="1" applyFont="1" applyFill="1" applyBorder="1" applyAlignment="1">
      <alignment horizontal="left"/>
    </xf>
    <xf numFmtId="0" fontId="2" fillId="2" borderId="2" xfId="0" applyNumberFormat="1" applyFont="1" applyFill="1" applyBorder="1" applyAlignment="1" applyProtection="1"/>
    <xf numFmtId="49" fontId="3" fillId="2" borderId="0" xfId="0" applyNumberFormat="1" applyFont="1" applyFill="1" applyBorder="1" applyAlignment="1">
      <alignment horizontal="centerContinuous" vertical="center" wrapText="1"/>
    </xf>
    <xf numFmtId="49" fontId="3" fillId="2" borderId="2" xfId="0" applyNumberFormat="1" applyFont="1" applyFill="1" applyBorder="1" applyAlignment="1">
      <alignment vertical="center" textRotation="90"/>
    </xf>
    <xf numFmtId="0" fontId="2" fillId="2" borderId="3" xfId="0" applyNumberFormat="1" applyFont="1" applyFill="1" applyBorder="1" applyAlignment="1" applyProtection="1"/>
    <xf numFmtId="49" fontId="1" fillId="2" borderId="4" xfId="0" applyNumberFormat="1" applyFont="1" applyFill="1" applyBorder="1"/>
    <xf numFmtId="49" fontId="1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/>
    <xf numFmtId="49" fontId="3" fillId="2" borderId="0" xfId="0" applyNumberFormat="1" applyFont="1" applyFill="1" applyBorder="1" applyAlignment="1">
      <alignment vertical="center" textRotation="90"/>
    </xf>
    <xf numFmtId="0" fontId="2" fillId="2" borderId="5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/>
    <xf numFmtId="49" fontId="1" fillId="8" borderId="4" xfId="0" applyNumberFormat="1" applyFont="1" applyFill="1" applyBorder="1"/>
    <xf numFmtId="49" fontId="1" fillId="8" borderId="0" xfId="0" applyNumberFormat="1" applyFont="1" applyFill="1" applyBorder="1" applyAlignment="1">
      <alignment horizontal="left"/>
    </xf>
    <xf numFmtId="0" fontId="2" fillId="8" borderId="0" xfId="0" applyNumberFormat="1" applyFont="1" applyFill="1" applyBorder="1" applyAlignment="1" applyProtection="1"/>
    <xf numFmtId="49" fontId="3" fillId="8" borderId="0" xfId="0" applyNumberFormat="1" applyFont="1" applyFill="1" applyBorder="1"/>
    <xf numFmtId="49" fontId="3" fillId="8" borderId="0" xfId="0" applyNumberFormat="1" applyFont="1" applyFill="1" applyBorder="1" applyAlignment="1">
      <alignment vertical="center" textRotation="90"/>
    </xf>
    <xf numFmtId="0" fontId="2" fillId="8" borderId="5" xfId="0" applyNumberFormat="1" applyFont="1" applyFill="1" applyBorder="1" applyAlignment="1" applyProtection="1"/>
    <xf numFmtId="49" fontId="1" fillId="8" borderId="0" xfId="0" applyNumberFormat="1" applyFont="1" applyFill="1" applyBorder="1"/>
    <xf numFmtId="49" fontId="3" fillId="8" borderId="0" xfId="0" applyNumberFormat="1" applyFont="1" applyFill="1" applyBorder="1" applyAlignment="1">
      <alignment horizontal="left"/>
    </xf>
    <xf numFmtId="49" fontId="4" fillId="8" borderId="0" xfId="0" applyNumberFormat="1" applyFont="1" applyFill="1" applyBorder="1"/>
    <xf numFmtId="49" fontId="1" fillId="4" borderId="4" xfId="0" applyNumberFormat="1" applyFont="1" applyFill="1" applyBorder="1"/>
    <xf numFmtId="49" fontId="1" fillId="4" borderId="0" xfId="0" applyNumberFormat="1" applyFont="1" applyFill="1" applyBorder="1"/>
    <xf numFmtId="0" fontId="2" fillId="4" borderId="0" xfId="0" applyNumberFormat="1" applyFont="1" applyFill="1" applyBorder="1" applyAlignment="1" applyProtection="1"/>
    <xf numFmtId="49" fontId="3" fillId="4" borderId="0" xfId="0" applyNumberFormat="1" applyFont="1" applyFill="1" applyBorder="1"/>
    <xf numFmtId="49" fontId="3" fillId="9" borderId="0" xfId="0" applyNumberFormat="1" applyFont="1" applyFill="1" applyBorder="1" applyAlignment="1">
      <alignment vertical="center" textRotation="90"/>
    </xf>
    <xf numFmtId="0" fontId="2" fillId="4" borderId="5" xfId="0" applyNumberFormat="1" applyFont="1" applyFill="1" applyBorder="1" applyAlignment="1" applyProtection="1"/>
    <xf numFmtId="49" fontId="4" fillId="4" borderId="0" xfId="0" applyNumberFormat="1" applyFont="1" applyFill="1" applyBorder="1"/>
    <xf numFmtId="49" fontId="1" fillId="4" borderId="6" xfId="0" applyNumberFormat="1" applyFont="1" applyFill="1" applyBorder="1"/>
    <xf numFmtId="49" fontId="1" fillId="4" borderId="7" xfId="0" applyNumberFormat="1" applyFont="1" applyFill="1" applyBorder="1"/>
    <xf numFmtId="0" fontId="2" fillId="4" borderId="7" xfId="0" applyNumberFormat="1" applyFont="1" applyFill="1" applyBorder="1" applyAlignment="1" applyProtection="1"/>
    <xf numFmtId="49" fontId="3" fillId="9" borderId="7" xfId="0" applyNumberFormat="1" applyFont="1" applyFill="1" applyBorder="1" applyAlignment="1">
      <alignment vertical="center" textRotation="90"/>
    </xf>
    <xf numFmtId="0" fontId="2" fillId="4" borderId="8" xfId="0" applyNumberFormat="1" applyFont="1" applyFill="1" applyBorder="1" applyAlignment="1" applyProtection="1"/>
    <xf numFmtId="49" fontId="1" fillId="10" borderId="1" xfId="0" applyNumberFormat="1" applyFont="1" applyFill="1" applyBorder="1"/>
    <xf numFmtId="49" fontId="1" fillId="10" borderId="2" xfId="0" applyNumberFormat="1" applyFont="1" applyFill="1" applyBorder="1"/>
    <xf numFmtId="0" fontId="2" fillId="10" borderId="2" xfId="0" applyNumberFormat="1" applyFont="1" applyFill="1" applyBorder="1" applyAlignment="1" applyProtection="1"/>
    <xf numFmtId="49" fontId="3" fillId="10" borderId="2" xfId="0" applyNumberFormat="1" applyFont="1" applyFill="1" applyBorder="1"/>
    <xf numFmtId="49" fontId="3" fillId="10" borderId="2" xfId="0" applyNumberFormat="1" applyFont="1" applyFill="1" applyBorder="1" applyAlignment="1">
      <alignment vertical="center" textRotation="90"/>
    </xf>
    <xf numFmtId="0" fontId="2" fillId="10" borderId="3" xfId="0" applyNumberFormat="1" applyFont="1" applyFill="1" applyBorder="1" applyAlignment="1" applyProtection="1"/>
    <xf numFmtId="49" fontId="1" fillId="10" borderId="4" xfId="0" applyNumberFormat="1" applyFont="1" applyFill="1" applyBorder="1"/>
    <xf numFmtId="49" fontId="1" fillId="10" borderId="0" xfId="0" applyNumberFormat="1" applyFont="1" applyFill="1" applyBorder="1"/>
    <xf numFmtId="0" fontId="2" fillId="10" borderId="0" xfId="0" applyNumberFormat="1" applyFont="1" applyFill="1" applyBorder="1" applyAlignment="1" applyProtection="1"/>
    <xf numFmtId="49" fontId="3" fillId="10" borderId="0" xfId="0" applyNumberFormat="1" applyFont="1" applyFill="1" applyBorder="1" applyAlignment="1">
      <alignment vertical="center" textRotation="90"/>
    </xf>
    <xf numFmtId="0" fontId="2" fillId="10" borderId="5" xfId="0" applyNumberFormat="1" applyFont="1" applyFill="1" applyBorder="1" applyAlignment="1" applyProtection="1"/>
    <xf numFmtId="49" fontId="4" fillId="10" borderId="0" xfId="0" applyNumberFormat="1" applyFont="1" applyFill="1" applyBorder="1"/>
    <xf numFmtId="49" fontId="1" fillId="5" borderId="4" xfId="0" applyNumberFormat="1" applyFont="1" applyFill="1" applyBorder="1"/>
    <xf numFmtId="49" fontId="1" fillId="5" borderId="0" xfId="0" applyNumberFormat="1" applyFont="1" applyFill="1" applyBorder="1"/>
    <xf numFmtId="0" fontId="2" fillId="5" borderId="0" xfId="0" applyNumberFormat="1" applyFont="1" applyFill="1" applyBorder="1" applyAlignment="1" applyProtection="1"/>
    <xf numFmtId="49" fontId="3" fillId="5" borderId="0" xfId="0" applyNumberFormat="1" applyFont="1" applyFill="1" applyBorder="1"/>
    <xf numFmtId="49" fontId="3" fillId="5" borderId="0" xfId="0" applyNumberFormat="1" applyFont="1" applyFill="1" applyBorder="1" applyAlignment="1">
      <alignment vertical="center" textRotation="90"/>
    </xf>
    <xf numFmtId="0" fontId="2" fillId="5" borderId="5" xfId="0" applyNumberFormat="1" applyFont="1" applyFill="1" applyBorder="1" applyAlignment="1" applyProtection="1"/>
    <xf numFmtId="49" fontId="4" fillId="5" borderId="0" xfId="0" applyNumberFormat="1" applyFont="1" applyFill="1" applyBorder="1"/>
    <xf numFmtId="49" fontId="1" fillId="5" borderId="6" xfId="0" applyNumberFormat="1" applyFont="1" applyFill="1" applyBorder="1"/>
    <xf numFmtId="49" fontId="1" fillId="5" borderId="7" xfId="0" applyNumberFormat="1" applyFont="1" applyFill="1" applyBorder="1"/>
    <xf numFmtId="0" fontId="2" fillId="5" borderId="7" xfId="0" applyNumberFormat="1" applyFont="1" applyFill="1" applyBorder="1" applyAlignment="1" applyProtection="1"/>
    <xf numFmtId="49" fontId="3" fillId="5" borderId="7" xfId="0" applyNumberFormat="1" applyFont="1" applyFill="1" applyBorder="1" applyAlignment="1">
      <alignment vertical="center" textRotation="90"/>
    </xf>
    <xf numFmtId="0" fontId="2" fillId="5" borderId="8" xfId="0" applyNumberFormat="1" applyFont="1" applyFill="1" applyBorder="1" applyAlignment="1" applyProtection="1"/>
    <xf numFmtId="49" fontId="1" fillId="6" borderId="1" xfId="0" applyNumberFormat="1" applyFont="1" applyFill="1" applyBorder="1"/>
    <xf numFmtId="49" fontId="1" fillId="6" borderId="2" xfId="0" applyNumberFormat="1" applyFont="1" applyFill="1" applyBorder="1"/>
    <xf numFmtId="0" fontId="2" fillId="6" borderId="2" xfId="0" applyNumberFormat="1" applyFont="1" applyFill="1" applyBorder="1" applyAlignment="1" applyProtection="1"/>
    <xf numFmtId="49" fontId="3" fillId="6" borderId="2" xfId="0" applyNumberFormat="1" applyFont="1" applyFill="1" applyBorder="1"/>
    <xf numFmtId="0" fontId="5" fillId="6" borderId="2" xfId="0" applyNumberFormat="1" applyFont="1" applyFill="1" applyBorder="1" applyAlignment="1" applyProtection="1"/>
    <xf numFmtId="49" fontId="3" fillId="6" borderId="2" xfId="0" applyNumberFormat="1" applyFont="1" applyFill="1" applyBorder="1" applyAlignment="1">
      <alignment vertical="center" textRotation="90"/>
    </xf>
    <xf numFmtId="0" fontId="5" fillId="6" borderId="3" xfId="0" applyNumberFormat="1" applyFont="1" applyFill="1" applyBorder="1" applyAlignment="1" applyProtection="1"/>
    <xf numFmtId="49" fontId="1" fillId="6" borderId="4" xfId="0" applyNumberFormat="1" applyFont="1" applyFill="1" applyBorder="1"/>
    <xf numFmtId="49" fontId="1" fillId="6" borderId="0" xfId="0" applyNumberFormat="1" applyFont="1" applyFill="1" applyBorder="1"/>
    <xf numFmtId="0" fontId="2" fillId="6" borderId="0" xfId="0" applyNumberFormat="1" applyFont="1" applyFill="1" applyBorder="1" applyAlignment="1" applyProtection="1"/>
    <xf numFmtId="49" fontId="3" fillId="6" borderId="0" xfId="0" applyNumberFormat="1" applyFont="1" applyFill="1" applyBorder="1" applyAlignment="1">
      <alignment vertical="center" textRotation="90"/>
    </xf>
    <xf numFmtId="0" fontId="2" fillId="6" borderId="5" xfId="0" applyNumberFormat="1" applyFont="1" applyFill="1" applyBorder="1" applyAlignment="1" applyProtection="1"/>
    <xf numFmtId="49" fontId="4" fillId="6" borderId="0" xfId="0" applyNumberFormat="1" applyFont="1" applyFill="1" applyBorder="1"/>
    <xf numFmtId="49" fontId="1" fillId="11" borderId="4" xfId="0" applyNumberFormat="1" applyFont="1" applyFill="1" applyBorder="1"/>
    <xf numFmtId="49" fontId="1" fillId="11" borderId="0" xfId="0" applyNumberFormat="1" applyFont="1" applyFill="1" applyBorder="1"/>
    <xf numFmtId="0" fontId="2" fillId="11" borderId="0" xfId="0" applyNumberFormat="1" applyFont="1" applyFill="1" applyBorder="1" applyAlignment="1" applyProtection="1"/>
    <xf numFmtId="49" fontId="3" fillId="11" borderId="0" xfId="0" applyNumberFormat="1" applyFont="1" applyFill="1" applyBorder="1"/>
    <xf numFmtId="49" fontId="3" fillId="11" borderId="0" xfId="0" applyNumberFormat="1" applyFont="1" applyFill="1" applyBorder="1" applyAlignment="1">
      <alignment vertical="center" textRotation="90"/>
    </xf>
    <xf numFmtId="0" fontId="2" fillId="11" borderId="5" xfId="0" applyNumberFormat="1" applyFont="1" applyFill="1" applyBorder="1" applyAlignment="1" applyProtection="1"/>
    <xf numFmtId="49" fontId="4" fillId="11" borderId="0" xfId="0" applyNumberFormat="1" applyFont="1" applyFill="1" applyBorder="1"/>
    <xf numFmtId="49" fontId="1" fillId="12" borderId="4" xfId="0" applyNumberFormat="1" applyFont="1" applyFill="1" applyBorder="1"/>
    <xf numFmtId="49" fontId="1" fillId="12" borderId="0" xfId="0" applyNumberFormat="1" applyFont="1" applyFill="1" applyBorder="1"/>
    <xf numFmtId="0" fontId="2" fillId="12" borderId="0" xfId="0" applyNumberFormat="1" applyFont="1" applyFill="1" applyBorder="1" applyAlignment="1" applyProtection="1"/>
    <xf numFmtId="49" fontId="3" fillId="12" borderId="0" xfId="0" applyNumberFormat="1" applyFont="1" applyFill="1" applyBorder="1"/>
    <xf numFmtId="0" fontId="5" fillId="12" borderId="0" xfId="0" applyNumberFormat="1" applyFont="1" applyFill="1" applyBorder="1" applyAlignment="1" applyProtection="1"/>
    <xf numFmtId="49" fontId="3" fillId="12" borderId="0" xfId="0" applyNumberFormat="1" applyFont="1" applyFill="1" applyBorder="1" applyAlignment="1">
      <alignment vertical="center" textRotation="90"/>
    </xf>
    <xf numFmtId="0" fontId="2" fillId="12" borderId="5" xfId="0" applyNumberFormat="1" applyFont="1" applyFill="1" applyBorder="1" applyAlignment="1" applyProtection="1"/>
    <xf numFmtId="49" fontId="1" fillId="12" borderId="6" xfId="0" applyNumberFormat="1" applyFont="1" applyFill="1" applyBorder="1"/>
    <xf numFmtId="49" fontId="1" fillId="12" borderId="7" xfId="0" applyNumberFormat="1" applyFont="1" applyFill="1" applyBorder="1"/>
    <xf numFmtId="0" fontId="2" fillId="12" borderId="7" xfId="0" applyNumberFormat="1" applyFont="1" applyFill="1" applyBorder="1" applyAlignment="1" applyProtection="1"/>
    <xf numFmtId="49" fontId="3" fillId="12" borderId="7" xfId="0" applyNumberFormat="1" applyFont="1" applyFill="1" applyBorder="1" applyAlignment="1">
      <alignment vertical="center" textRotation="90"/>
    </xf>
    <xf numFmtId="0" fontId="2" fillId="12" borderId="8" xfId="0" applyNumberFormat="1" applyFont="1" applyFill="1" applyBorder="1" applyAlignment="1" applyProtection="1"/>
    <xf numFmtId="0" fontId="6" fillId="6" borderId="2" xfId="0" applyNumberFormat="1" applyFont="1" applyFill="1" applyBorder="1" applyAlignment="1" applyProtection="1"/>
    <xf numFmtId="0" fontId="2" fillId="6" borderId="3" xfId="0" applyNumberFormat="1" applyFont="1" applyFill="1" applyBorder="1" applyAlignment="1" applyProtection="1"/>
    <xf numFmtId="0" fontId="5" fillId="6" borderId="0" xfId="0" applyNumberFormat="1" applyFont="1" applyFill="1" applyBorder="1" applyAlignment="1" applyProtection="1"/>
    <xf numFmtId="49" fontId="1" fillId="6" borderId="6" xfId="0" applyNumberFormat="1" applyFont="1" applyFill="1" applyBorder="1"/>
    <xf numFmtId="49" fontId="1" fillId="6" borderId="7" xfId="0" applyNumberFormat="1" applyFont="1" applyFill="1" applyBorder="1"/>
    <xf numFmtId="0" fontId="2" fillId="6" borderId="7" xfId="0" applyNumberFormat="1" applyFont="1" applyFill="1" applyBorder="1" applyAlignment="1" applyProtection="1"/>
    <xf numFmtId="0" fontId="2" fillId="6" borderId="8" xfId="0" applyNumberFormat="1" applyFont="1" applyFill="1" applyBorder="1" applyAlignment="1" applyProtection="1"/>
    <xf numFmtId="49" fontId="1" fillId="2" borderId="2" xfId="0" applyNumberFormat="1" applyFont="1" applyFill="1" applyBorder="1"/>
    <xf numFmtId="49" fontId="3" fillId="2" borderId="2" xfId="0" applyNumberFormat="1" applyFont="1" applyFill="1" applyBorder="1"/>
    <xf numFmtId="49" fontId="1" fillId="2" borderId="0" xfId="0" applyNumberFormat="1" applyFont="1" applyFill="1" applyBorder="1"/>
    <xf numFmtId="49" fontId="4" fillId="2" borderId="0" xfId="0" applyNumberFormat="1" applyFont="1" applyFill="1" applyBorder="1"/>
    <xf numFmtId="49" fontId="1" fillId="8" borderId="1" xfId="0" applyNumberFormat="1" applyFont="1" applyFill="1" applyBorder="1"/>
    <xf numFmtId="49" fontId="7" fillId="8" borderId="0" xfId="0" applyNumberFormat="1" applyFont="1" applyFill="1" applyBorder="1"/>
    <xf numFmtId="0" fontId="2" fillId="8" borderId="2" xfId="0" applyNumberFormat="1" applyFont="1" applyFill="1" applyBorder="1" applyAlignment="1" applyProtection="1"/>
    <xf numFmtId="49" fontId="3" fillId="8" borderId="2" xfId="0" applyNumberFormat="1" applyFont="1" applyFill="1" applyBorder="1"/>
    <xf numFmtId="49" fontId="1" fillId="8" borderId="2" xfId="0" applyNumberFormat="1" applyFont="1" applyFill="1" applyBorder="1"/>
    <xf numFmtId="0" fontId="2" fillId="8" borderId="3" xfId="0" applyNumberFormat="1" applyFont="1" applyFill="1" applyBorder="1" applyAlignment="1" applyProtection="1"/>
    <xf numFmtId="49" fontId="4" fillId="13" borderId="0" xfId="0" applyNumberFormat="1" applyFont="1" applyFill="1" applyBorder="1" applyAlignment="1">
      <alignment horizontal="left"/>
    </xf>
    <xf numFmtId="0" fontId="2" fillId="13" borderId="0" xfId="0" applyNumberFormat="1" applyFont="1" applyFill="1" applyBorder="1" applyAlignment="1" applyProtection="1">
      <alignment horizontal="left"/>
    </xf>
    <xf numFmtId="49" fontId="8" fillId="13" borderId="0" xfId="0" applyNumberFormat="1" applyFont="1" applyFill="1" applyBorder="1" applyAlignment="1">
      <alignment horizontal="left"/>
    </xf>
    <xf numFmtId="49" fontId="1" fillId="8" borderId="6" xfId="0" applyNumberFormat="1" applyFont="1" applyFill="1" applyBorder="1"/>
    <xf numFmtId="0" fontId="2" fillId="8" borderId="7" xfId="0" applyNumberFormat="1" applyFont="1" applyFill="1" applyBorder="1" applyAlignment="1" applyProtection="1"/>
    <xf numFmtId="49" fontId="1" fillId="8" borderId="7" xfId="0" applyNumberFormat="1" applyFont="1" applyFill="1" applyBorder="1"/>
    <xf numFmtId="0" fontId="2" fillId="8" borderId="8" xfId="0" applyNumberFormat="1" applyFont="1" applyFill="1" applyBorder="1" applyAlignment="1" applyProtection="1"/>
    <xf numFmtId="49" fontId="1" fillId="2" borderId="9" xfId="0" applyNumberFormat="1" applyFont="1" applyFill="1" applyBorder="1"/>
    <xf numFmtId="49" fontId="7" fillId="14" borderId="10" xfId="0" applyNumberFormat="1" applyFont="1" applyFill="1" applyBorder="1"/>
    <xf numFmtId="0" fontId="2" fillId="2" borderId="11" xfId="0" applyNumberFormat="1" applyFont="1" applyFill="1" applyBorder="1" applyAlignment="1" applyProtection="1"/>
    <xf numFmtId="49" fontId="4" fillId="2" borderId="11" xfId="0" applyNumberFormat="1" applyFont="1" applyFill="1" applyBorder="1"/>
    <xf numFmtId="49" fontId="1" fillId="2" borderId="11" xfId="0" applyNumberFormat="1" applyFont="1" applyFill="1" applyBorder="1"/>
    <xf numFmtId="0" fontId="2" fillId="2" borderId="12" xfId="0" applyNumberFormat="1" applyFont="1" applyFill="1" applyBorder="1" applyAlignment="1" applyProtection="1"/>
    <xf numFmtId="0" fontId="18" fillId="0" borderId="0" xfId="0" applyFont="1"/>
    <xf numFmtId="0" fontId="18" fillId="0" borderId="0" xfId="0" applyFont="1" applyBorder="1" applyAlignment="1">
      <alignment vertical="center"/>
    </xf>
    <xf numFmtId="0" fontId="9" fillId="0" borderId="0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vertical="center"/>
    </xf>
    <xf numFmtId="0" fontId="10" fillId="0" borderId="7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/>
    <xf numFmtId="49" fontId="10" fillId="0" borderId="0" xfId="0" applyNumberFormat="1" applyFont="1" applyFill="1" applyBorder="1" applyAlignment="1" applyProtection="1">
      <alignment horizontal="left" wrapText="1" indent="2"/>
    </xf>
    <xf numFmtId="49" fontId="10" fillId="0" borderId="7" xfId="0" applyNumberFormat="1" applyFont="1" applyFill="1" applyBorder="1" applyAlignment="1" applyProtection="1">
      <alignment horizontal="left" wrapText="1" indent="2"/>
    </xf>
    <xf numFmtId="0" fontId="18" fillId="0" borderId="7" xfId="0" applyFont="1" applyBorder="1" applyAlignment="1">
      <alignment horizontal="left"/>
    </xf>
    <xf numFmtId="0" fontId="18" fillId="0" borderId="0" xfId="0" applyFont="1" applyBorder="1"/>
    <xf numFmtId="0" fontId="18" fillId="0" borderId="4" xfId="0" applyFont="1" applyBorder="1" applyAlignment="1">
      <alignment horizontal="left" indent="2"/>
    </xf>
    <xf numFmtId="0" fontId="18" fillId="0" borderId="6" xfId="0" applyFont="1" applyBorder="1" applyAlignment="1">
      <alignment horizontal="left" indent="2"/>
    </xf>
    <xf numFmtId="0" fontId="18" fillId="0" borderId="0" xfId="0" applyFont="1" applyBorder="1" applyAlignment="1">
      <alignment horizontal="center"/>
    </xf>
    <xf numFmtId="0" fontId="10" fillId="0" borderId="7" xfId="0" applyNumberFormat="1" applyFont="1" applyFill="1" applyBorder="1" applyAlignment="1" applyProtection="1"/>
    <xf numFmtId="0" fontId="18" fillId="0" borderId="0" xfId="0" applyFont="1" applyBorder="1" applyAlignment="1">
      <alignment horizontal="left"/>
    </xf>
    <xf numFmtId="3" fontId="15" fillId="0" borderId="13" xfId="0" applyNumberFormat="1" applyFont="1" applyFill="1" applyBorder="1" applyAlignment="1" applyProtection="1">
      <alignment horizontal="right"/>
    </xf>
    <xf numFmtId="3" fontId="15" fillId="0" borderId="13" xfId="0" quotePrefix="1" applyNumberFormat="1" applyFont="1" applyFill="1" applyBorder="1" applyAlignment="1" applyProtection="1">
      <alignment horizontal="right"/>
    </xf>
    <xf numFmtId="3" fontId="15" fillId="0" borderId="14" xfId="0" applyNumberFormat="1" applyFont="1" applyFill="1" applyBorder="1" applyAlignment="1" applyProtection="1">
      <alignment horizontal="right"/>
    </xf>
    <xf numFmtId="49" fontId="10" fillId="0" borderId="0" xfId="0" applyNumberFormat="1" applyFont="1" applyFill="1" applyBorder="1" applyAlignment="1">
      <alignment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8" fillId="0" borderId="7" xfId="0" applyFont="1" applyBorder="1"/>
    <xf numFmtId="2" fontId="20" fillId="0" borderId="0" xfId="0" applyNumberFormat="1" applyFont="1" applyBorder="1" applyAlignment="1" applyProtection="1">
      <alignment horizontal="left" vertical="center" wrapText="1" indent="2"/>
      <protection locked="0"/>
    </xf>
    <xf numFmtId="3" fontId="10" fillId="0" borderId="13" xfId="0" applyNumberFormat="1" applyFont="1" applyFill="1" applyBorder="1" applyAlignment="1" applyProtection="1">
      <alignment horizontal="right"/>
    </xf>
    <xf numFmtId="3" fontId="10" fillId="0" borderId="18" xfId="0" applyNumberFormat="1" applyFont="1" applyFill="1" applyBorder="1" applyAlignment="1" applyProtection="1">
      <alignment horizontal="right"/>
    </xf>
    <xf numFmtId="3" fontId="10" fillId="0" borderId="18" xfId="0" quotePrefix="1" applyNumberFormat="1" applyFont="1" applyFill="1" applyBorder="1" applyAlignment="1" applyProtection="1">
      <alignment horizontal="right"/>
    </xf>
    <xf numFmtId="3" fontId="10" fillId="0" borderId="13" xfId="0" quotePrefix="1" applyNumberFormat="1" applyFont="1" applyFill="1" applyBorder="1" applyAlignment="1" applyProtection="1">
      <alignment horizontal="right"/>
    </xf>
    <xf numFmtId="3" fontId="10" fillId="0" borderId="5" xfId="0" applyNumberFormat="1" applyFont="1" applyFill="1" applyBorder="1" applyAlignment="1" applyProtection="1">
      <alignment horizontal="right"/>
    </xf>
    <xf numFmtId="3" fontId="2" fillId="0" borderId="13" xfId="0" quotePrefix="1" applyNumberFormat="1" applyFont="1" applyFill="1" applyBorder="1" applyAlignment="1" applyProtection="1">
      <alignment horizontal="right"/>
    </xf>
    <xf numFmtId="3" fontId="2" fillId="0" borderId="18" xfId="0" quotePrefix="1" applyNumberFormat="1" applyFont="1" applyFill="1" applyBorder="1" applyAlignment="1" applyProtection="1">
      <alignment horizontal="right"/>
    </xf>
    <xf numFmtId="3" fontId="2" fillId="0" borderId="13" xfId="0" applyNumberFormat="1" applyFont="1" applyFill="1" applyBorder="1" applyAlignment="1" applyProtection="1">
      <alignment horizontal="right"/>
    </xf>
    <xf numFmtId="3" fontId="10" fillId="0" borderId="14" xfId="0" applyNumberFormat="1" applyFont="1" applyFill="1" applyBorder="1" applyAlignment="1" applyProtection="1">
      <alignment horizontal="right"/>
    </xf>
    <xf numFmtId="3" fontId="10" fillId="0" borderId="19" xfId="0" applyNumberFormat="1" applyFont="1" applyFill="1" applyBorder="1" applyAlignment="1" applyProtection="1">
      <alignment horizontal="right"/>
    </xf>
    <xf numFmtId="3" fontId="10" fillId="0" borderId="19" xfId="0" quotePrefix="1" applyNumberFormat="1" applyFont="1" applyFill="1" applyBorder="1" applyAlignment="1" applyProtection="1">
      <alignment horizontal="right"/>
    </xf>
    <xf numFmtId="3" fontId="2" fillId="0" borderId="14" xfId="0" quotePrefix="1" applyNumberFormat="1" applyFont="1" applyFill="1" applyBorder="1" applyAlignment="1" applyProtection="1">
      <alignment horizontal="right"/>
    </xf>
    <xf numFmtId="3" fontId="2" fillId="0" borderId="19" xfId="0" quotePrefix="1" applyNumberFormat="1" applyFont="1" applyFill="1" applyBorder="1" applyAlignment="1" applyProtection="1">
      <alignment horizontal="right"/>
    </xf>
    <xf numFmtId="3" fontId="2" fillId="0" borderId="14" xfId="0" applyNumberFormat="1" applyFont="1" applyFill="1" applyBorder="1" applyAlignment="1" applyProtection="1">
      <alignment horizontal="right"/>
    </xf>
    <xf numFmtId="3" fontId="10" fillId="0" borderId="8" xfId="0" applyNumberFormat="1" applyFont="1" applyFill="1" applyBorder="1" applyAlignment="1" applyProtection="1">
      <alignment horizontal="right"/>
    </xf>
    <xf numFmtId="3" fontId="10" fillId="0" borderId="4" xfId="0" applyNumberFormat="1" applyFont="1" applyFill="1" applyBorder="1" applyAlignment="1" applyProtection="1">
      <alignment horizontal="right" vertical="center" wrapText="1"/>
    </xf>
    <xf numFmtId="3" fontId="10" fillId="0" borderId="6" xfId="0" applyNumberFormat="1" applyFont="1" applyFill="1" applyBorder="1" applyAlignment="1" applyProtection="1">
      <alignment horizontal="right" vertical="center" wrapText="1"/>
    </xf>
    <xf numFmtId="0" fontId="21" fillId="0" borderId="0" xfId="0" applyFont="1" applyBorder="1"/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vertical="top"/>
    </xf>
    <xf numFmtId="0" fontId="10" fillId="0" borderId="7" xfId="0" applyFont="1" applyFill="1" applyBorder="1" applyAlignment="1" applyProtection="1"/>
    <xf numFmtId="0" fontId="13" fillId="0" borderId="20" xfId="0" applyFont="1" applyBorder="1" applyAlignment="1">
      <alignment horizontal="center" vertical="center" wrapText="1"/>
    </xf>
    <xf numFmtId="3" fontId="9" fillId="0" borderId="4" xfId="0" quotePrefix="1" applyNumberFormat="1" applyFont="1" applyFill="1" applyBorder="1" applyAlignment="1" applyProtection="1">
      <alignment horizontal="right"/>
    </xf>
    <xf numFmtId="3" fontId="10" fillId="0" borderId="4" xfId="0" quotePrefix="1" applyNumberFormat="1" applyFont="1" applyFill="1" applyBorder="1" applyAlignment="1" applyProtection="1">
      <alignment horizontal="right"/>
    </xf>
    <xf numFmtId="3" fontId="10" fillId="0" borderId="4" xfId="0" applyNumberFormat="1" applyFont="1" applyFill="1" applyBorder="1" applyAlignment="1" applyProtection="1">
      <alignment horizontal="right"/>
    </xf>
    <xf numFmtId="3" fontId="2" fillId="0" borderId="4" xfId="0" quotePrefix="1" applyNumberFormat="1" applyFont="1" applyFill="1" applyBorder="1" applyAlignment="1" applyProtection="1">
      <alignment horizontal="right"/>
    </xf>
    <xf numFmtId="3" fontId="2" fillId="0" borderId="6" xfId="0" quotePrefix="1" applyNumberFormat="1" applyFont="1" applyFill="1" applyBorder="1" applyAlignment="1" applyProtection="1">
      <alignment horizontal="right"/>
    </xf>
    <xf numFmtId="0" fontId="18" fillId="0" borderId="0" xfId="0" applyFont="1" applyAlignment="1"/>
    <xf numFmtId="0" fontId="11" fillId="0" borderId="20" xfId="0" applyFont="1" applyBorder="1" applyAlignment="1">
      <alignment horizontal="center" vertical="center" wrapText="1"/>
    </xf>
    <xf numFmtId="0" fontId="0" fillId="0" borderId="0" xfId="0" applyFont="1"/>
    <xf numFmtId="0" fontId="25" fillId="0" borderId="7" xfId="0" applyNumberFormat="1" applyFont="1" applyFill="1" applyBorder="1" applyAlignment="1" applyProtection="1">
      <alignment horizontal="left"/>
    </xf>
    <xf numFmtId="0" fontId="26" fillId="0" borderId="7" xfId="0" applyNumberFormat="1" applyFont="1" applyFill="1" applyBorder="1" applyAlignment="1" applyProtection="1">
      <alignment horizontal="left"/>
    </xf>
    <xf numFmtId="0" fontId="0" fillId="0" borderId="7" xfId="0" applyFont="1" applyBorder="1"/>
    <xf numFmtId="0" fontId="26" fillId="0" borderId="7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0" fillId="0" borderId="0" xfId="0" applyFont="1" applyBorder="1"/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26" fillId="0" borderId="0" xfId="0" applyNumberFormat="1" applyFont="1" applyFill="1" applyBorder="1" applyAlignment="1" applyProtection="1">
      <alignment horizontal="left" wrapText="1" indent="1"/>
    </xf>
    <xf numFmtId="3" fontId="26" fillId="0" borderId="4" xfId="0" applyNumberFormat="1" applyFont="1" applyFill="1" applyBorder="1" applyAlignment="1" applyProtection="1">
      <alignment horizontal="right" vertical="center" wrapText="1"/>
    </xf>
    <xf numFmtId="3" fontId="26" fillId="0" borderId="13" xfId="0" applyNumberFormat="1" applyFont="1" applyFill="1" applyBorder="1" applyAlignment="1" applyProtection="1">
      <alignment horizontal="right"/>
    </xf>
    <xf numFmtId="0" fontId="0" fillId="0" borderId="0" xfId="0" applyFont="1" applyBorder="1" applyAlignment="1">
      <alignment horizontal="left" indent="1"/>
    </xf>
    <xf numFmtId="49" fontId="23" fillId="0" borderId="0" xfId="0" applyNumberFormat="1" applyFont="1" applyFill="1" applyBorder="1" applyAlignment="1" applyProtection="1">
      <alignment vertical="center" wrapText="1"/>
    </xf>
    <xf numFmtId="3" fontId="23" fillId="0" borderId="38" xfId="0" applyNumberFormat="1" applyFont="1" applyFill="1" applyBorder="1" applyAlignment="1" applyProtection="1">
      <alignment horizontal="right" vertical="center"/>
    </xf>
    <xf numFmtId="3" fontId="23" fillId="0" borderId="13" xfId="0" applyNumberFormat="1" applyFont="1" applyFill="1" applyBorder="1" applyAlignment="1" applyProtection="1">
      <alignment horizontal="right" vertical="center"/>
    </xf>
    <xf numFmtId="3" fontId="23" fillId="0" borderId="31" xfId="0" applyNumberFormat="1" applyFont="1" applyFill="1" applyBorder="1" applyAlignment="1" applyProtection="1">
      <alignment horizontal="right" vertical="center"/>
    </xf>
    <xf numFmtId="3" fontId="23" fillId="0" borderId="0" xfId="0" applyNumberFormat="1" applyFont="1" applyFill="1" applyBorder="1" applyAlignment="1" applyProtection="1">
      <alignment horizontal="right" vertical="center"/>
    </xf>
    <xf numFmtId="3" fontId="23" fillId="0" borderId="5" xfId="0" applyNumberFormat="1" applyFont="1" applyFill="1" applyBorder="1" applyAlignment="1" applyProtection="1">
      <alignment horizontal="right" vertical="center"/>
    </xf>
    <xf numFmtId="0" fontId="22" fillId="0" borderId="0" xfId="0" applyFont="1" applyBorder="1" applyAlignment="1">
      <alignment vertical="center"/>
    </xf>
    <xf numFmtId="2" fontId="30" fillId="0" borderId="0" xfId="0" applyNumberFormat="1" applyFont="1" applyBorder="1" applyAlignment="1" applyProtection="1">
      <alignment horizontal="left" vertical="center" wrapText="1" indent="1"/>
      <protection locked="0"/>
    </xf>
    <xf numFmtId="49" fontId="26" fillId="0" borderId="7" xfId="0" applyNumberFormat="1" applyFont="1" applyFill="1" applyBorder="1" applyAlignment="1" applyProtection="1">
      <alignment horizontal="left" wrapText="1" indent="1"/>
    </xf>
    <xf numFmtId="3" fontId="26" fillId="0" borderId="6" xfId="0" applyNumberFormat="1" applyFont="1" applyFill="1" applyBorder="1" applyAlignment="1" applyProtection="1">
      <alignment horizontal="right" vertical="center" wrapText="1"/>
    </xf>
    <xf numFmtId="3" fontId="26" fillId="0" borderId="14" xfId="0" applyNumberFormat="1" applyFont="1" applyFill="1" applyBorder="1" applyAlignment="1" applyProtection="1">
      <alignment horizontal="right"/>
    </xf>
    <xf numFmtId="0" fontId="0" fillId="0" borderId="7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49" fontId="26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3" fontId="0" fillId="0" borderId="0" xfId="0" applyNumberFormat="1" applyFont="1"/>
    <xf numFmtId="0" fontId="26" fillId="0" borderId="0" xfId="0" applyNumberFormat="1" applyFont="1" applyFill="1" applyBorder="1" applyAlignment="1" applyProtection="1">
      <alignment horizontal="left" indent="2"/>
    </xf>
    <xf numFmtId="0" fontId="26" fillId="0" borderId="0" xfId="0" applyFont="1" applyFill="1" applyBorder="1" applyAlignment="1" applyProtection="1">
      <alignment horizontal="left" indent="2"/>
    </xf>
    <xf numFmtId="0" fontId="24" fillId="0" borderId="0" xfId="0" applyFont="1" applyBorder="1" applyAlignment="1">
      <alignment horizontal="center"/>
    </xf>
    <xf numFmtId="49" fontId="23" fillId="0" borderId="0" xfId="0" applyNumberFormat="1" applyFont="1" applyFill="1" applyBorder="1" applyAlignment="1" applyProtection="1">
      <alignment horizontal="left" indent="2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Border="1"/>
    <xf numFmtId="0" fontId="22" fillId="0" borderId="0" xfId="0" applyFont="1" applyBorder="1" applyAlignment="1">
      <alignment horizontal="right" vertical="center"/>
    </xf>
    <xf numFmtId="49" fontId="0" fillId="0" borderId="0" xfId="0" applyNumberFormat="1" applyFont="1"/>
    <xf numFmtId="3" fontId="31" fillId="0" borderId="13" xfId="0" applyNumberFormat="1" applyFont="1" applyBorder="1" applyAlignment="1">
      <alignment horizontal="right" vertical="top"/>
    </xf>
    <xf numFmtId="3" fontId="31" fillId="0" borderId="0" xfId="0" applyNumberFormat="1" applyFont="1" applyBorder="1" applyAlignment="1">
      <alignment horizontal="right" vertical="top"/>
    </xf>
    <xf numFmtId="0" fontId="31" fillId="0" borderId="13" xfId="0" applyFont="1" applyBorder="1" applyAlignment="1">
      <alignment horizontal="right" vertical="top"/>
    </xf>
    <xf numFmtId="3" fontId="31" fillId="0" borderId="5" xfId="0" applyNumberFormat="1" applyFont="1" applyBorder="1" applyAlignment="1">
      <alignment horizontal="right" vertical="top"/>
    </xf>
    <xf numFmtId="3" fontId="31" fillId="0" borderId="14" xfId="0" applyNumberFormat="1" applyFont="1" applyBorder="1" applyAlignment="1">
      <alignment horizontal="right" vertical="top"/>
    </xf>
    <xf numFmtId="3" fontId="31" fillId="0" borderId="7" xfId="0" applyNumberFormat="1" applyFont="1" applyBorder="1" applyAlignment="1">
      <alignment horizontal="right" vertical="top"/>
    </xf>
    <xf numFmtId="0" fontId="31" fillId="0" borderId="14" xfId="0" applyFont="1" applyBorder="1" applyAlignment="1">
      <alignment horizontal="right" vertical="top"/>
    </xf>
    <xf numFmtId="3" fontId="31" fillId="0" borderId="8" xfId="0" applyNumberFormat="1" applyFont="1" applyBorder="1" applyAlignment="1">
      <alignment horizontal="right" vertical="top"/>
    </xf>
    <xf numFmtId="0" fontId="33" fillId="0" borderId="0" xfId="0" applyFont="1"/>
    <xf numFmtId="0" fontId="35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3" fontId="33" fillId="0" borderId="0" xfId="0" applyNumberFormat="1" applyFont="1"/>
    <xf numFmtId="0" fontId="25" fillId="0" borderId="0" xfId="0" applyNumberFormat="1" applyFont="1" applyFill="1" applyBorder="1" applyAlignment="1" applyProtection="1">
      <alignment horizontal="right"/>
    </xf>
    <xf numFmtId="3" fontId="31" fillId="0" borderId="13" xfId="0" applyNumberFormat="1" applyFont="1" applyFill="1" applyBorder="1" applyAlignment="1">
      <alignment horizontal="right" vertical="top"/>
    </xf>
    <xf numFmtId="3" fontId="31" fillId="0" borderId="0" xfId="0" applyNumberFormat="1" applyFont="1" applyFill="1" applyBorder="1" applyAlignment="1">
      <alignment horizontal="right" vertical="top"/>
    </xf>
    <xf numFmtId="3" fontId="31" fillId="0" borderId="14" xfId="0" applyNumberFormat="1" applyFont="1" applyFill="1" applyBorder="1" applyAlignment="1">
      <alignment horizontal="right" vertical="top"/>
    </xf>
    <xf numFmtId="3" fontId="31" fillId="0" borderId="7" xfId="0" applyNumberFormat="1" applyFont="1" applyFill="1" applyBorder="1" applyAlignment="1">
      <alignment horizontal="right" vertical="top"/>
    </xf>
    <xf numFmtId="49" fontId="3" fillId="15" borderId="2" xfId="0" applyNumberFormat="1" applyFont="1" applyFill="1" applyBorder="1" applyAlignment="1">
      <alignment horizontal="center" vertical="center" textRotation="90"/>
    </xf>
    <xf numFmtId="49" fontId="3" fillId="15" borderId="0" xfId="0" applyNumberFormat="1" applyFont="1" applyFill="1" applyBorder="1" applyAlignment="1">
      <alignment horizontal="center" vertical="center" textRotation="90"/>
    </xf>
    <xf numFmtId="49" fontId="3" fillId="15" borderId="7" xfId="0" applyNumberFormat="1" applyFont="1" applyFill="1" applyBorder="1" applyAlignment="1">
      <alignment horizontal="center" vertical="center" textRotation="90"/>
    </xf>
    <xf numFmtId="49" fontId="3" fillId="3" borderId="2" xfId="0" applyNumberFormat="1" applyFont="1" applyFill="1" applyBorder="1" applyAlignment="1">
      <alignment horizontal="center" vertical="center" textRotation="90" wrapText="1"/>
    </xf>
    <xf numFmtId="49" fontId="3" fillId="3" borderId="0" xfId="0" applyNumberFormat="1" applyFont="1" applyFill="1" applyBorder="1" applyAlignment="1">
      <alignment horizontal="center" vertical="center" textRotation="90" wrapText="1"/>
    </xf>
    <xf numFmtId="49" fontId="3" fillId="3" borderId="7" xfId="0" applyNumberFormat="1" applyFont="1" applyFill="1" applyBorder="1" applyAlignment="1">
      <alignment horizontal="center" vertical="center" textRotation="90" wrapText="1"/>
    </xf>
    <xf numFmtId="49" fontId="4" fillId="2" borderId="0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textRotation="90" wrapText="1"/>
    </xf>
    <xf numFmtId="49" fontId="3" fillId="2" borderId="0" xfId="0" applyNumberFormat="1" applyFont="1" applyFill="1" applyBorder="1" applyAlignment="1">
      <alignment horizontal="center" vertical="center" textRotation="90" wrapText="1"/>
    </xf>
    <xf numFmtId="49" fontId="3" fillId="2" borderId="7" xfId="0" applyNumberFormat="1" applyFont="1" applyFill="1" applyBorder="1" applyAlignment="1">
      <alignment horizontal="center" vertical="center" textRotation="90" wrapText="1"/>
    </xf>
    <xf numFmtId="49" fontId="3" fillId="7" borderId="2" xfId="0" applyNumberFormat="1" applyFont="1" applyFill="1" applyBorder="1" applyAlignment="1">
      <alignment horizontal="center" vertical="center" textRotation="90" wrapText="1"/>
    </xf>
    <xf numFmtId="49" fontId="3" fillId="7" borderId="0" xfId="0" applyNumberFormat="1" applyFont="1" applyFill="1" applyBorder="1" applyAlignment="1">
      <alignment horizontal="center" vertical="center" textRotation="90" wrapText="1"/>
    </xf>
    <xf numFmtId="49" fontId="3" fillId="7" borderId="7" xfId="0" applyNumberFormat="1" applyFont="1" applyFill="1" applyBorder="1" applyAlignment="1">
      <alignment horizontal="center" vertical="center" textRotation="90" wrapText="1"/>
    </xf>
    <xf numFmtId="0" fontId="26" fillId="0" borderId="20" xfId="0" applyNumberFormat="1" applyFont="1" applyFill="1" applyBorder="1" applyAlignment="1" applyProtection="1">
      <alignment horizontal="center" vertical="center" wrapText="1"/>
    </xf>
    <xf numFmtId="0" fontId="0" fillId="0" borderId="23" xfId="0" applyFont="1" applyBorder="1"/>
    <xf numFmtId="0" fontId="0" fillId="0" borderId="16" xfId="0" applyFont="1" applyBorder="1"/>
    <xf numFmtId="0" fontId="26" fillId="0" borderId="21" xfId="0" applyNumberFormat="1" applyFont="1" applyFill="1" applyBorder="1" applyAlignment="1" applyProtection="1">
      <alignment horizontal="center" vertical="center" wrapText="1"/>
    </xf>
    <xf numFmtId="0" fontId="0" fillId="0" borderId="22" xfId="0" applyFont="1" applyBorder="1"/>
    <xf numFmtId="0" fontId="0" fillId="0" borderId="36" xfId="0" applyFont="1" applyBorder="1"/>
    <xf numFmtId="0" fontId="26" fillId="0" borderId="24" xfId="0" applyNumberFormat="1" applyFont="1" applyFill="1" applyBorder="1" applyAlignment="1" applyProtection="1">
      <alignment horizontal="center" vertical="center" wrapText="1"/>
    </xf>
    <xf numFmtId="0" fontId="26" fillId="0" borderId="2" xfId="0" applyNumberFormat="1" applyFont="1" applyFill="1" applyBorder="1" applyAlignment="1" applyProtection="1">
      <alignment horizontal="center" vertical="center" wrapText="1"/>
    </xf>
    <xf numFmtId="0" fontId="26" fillId="0" borderId="3" xfId="0" applyNumberFormat="1" applyFont="1" applyFill="1" applyBorder="1" applyAlignment="1" applyProtection="1">
      <alignment horizontal="center" vertical="center" wrapText="1"/>
    </xf>
    <xf numFmtId="0" fontId="26" fillId="0" borderId="23" xfId="0" applyNumberFormat="1" applyFont="1" applyFill="1" applyBorder="1" applyAlignment="1" applyProtection="1">
      <alignment horizontal="center" vertical="center" wrapText="1"/>
    </xf>
    <xf numFmtId="0" fontId="26" fillId="0" borderId="16" xfId="0" applyNumberFormat="1" applyFont="1" applyFill="1" applyBorder="1" applyAlignment="1" applyProtection="1">
      <alignment horizontal="center" vertical="center" wrapText="1"/>
    </xf>
    <xf numFmtId="0" fontId="26" fillId="0" borderId="36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26" fillId="0" borderId="25" xfId="0" applyNumberFormat="1" applyFont="1" applyFill="1" applyBorder="1" applyAlignment="1" applyProtection="1">
      <alignment horizontal="center" vertical="center" wrapText="1"/>
    </xf>
    <xf numFmtId="0" fontId="26" fillId="0" borderId="26" xfId="0" applyNumberFormat="1" applyFont="1" applyFill="1" applyBorder="1" applyAlignment="1" applyProtection="1">
      <alignment horizontal="center" vertical="center" wrapText="1"/>
    </xf>
    <xf numFmtId="0" fontId="26" fillId="0" borderId="17" xfId="0" applyNumberFormat="1" applyFont="1" applyFill="1" applyBorder="1" applyAlignment="1" applyProtection="1">
      <alignment horizontal="center" vertical="center" wrapText="1"/>
    </xf>
    <xf numFmtId="0" fontId="26" fillId="0" borderId="27" xfId="0" applyNumberFormat="1" applyFont="1" applyFill="1" applyBorder="1" applyAlignment="1" applyProtection="1">
      <alignment horizontal="center" vertical="center" wrapText="1"/>
    </xf>
    <xf numFmtId="0" fontId="26" fillId="0" borderId="22" xfId="0" applyNumberFormat="1" applyFont="1" applyFill="1" applyBorder="1" applyAlignment="1" applyProtection="1">
      <alignment horizontal="center" vertical="center" wrapText="1"/>
    </xf>
    <xf numFmtId="0" fontId="34" fillId="0" borderId="0" xfId="0" applyNumberFormat="1" applyFont="1" applyFill="1" applyBorder="1" applyAlignment="1" applyProtection="1">
      <alignment horizontal="center" vertical="center" wrapText="1"/>
    </xf>
    <xf numFmtId="0" fontId="23" fillId="0" borderId="28" xfId="0" applyNumberFormat="1" applyFont="1" applyFill="1" applyBorder="1" applyAlignment="1" applyProtection="1">
      <alignment horizontal="center" vertical="center" wrapText="1"/>
    </xf>
    <xf numFmtId="0" fontId="23" fillId="0" borderId="29" xfId="0" applyNumberFormat="1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6" fillId="0" borderId="7" xfId="0" applyFont="1" applyFill="1" applyBorder="1" applyAlignment="1" applyProtection="1">
      <alignment horizontal="left"/>
    </xf>
    <xf numFmtId="0" fontId="23" fillId="0" borderId="3" xfId="0" applyNumberFormat="1" applyFont="1" applyFill="1" applyBorder="1" applyAlignment="1" applyProtection="1">
      <alignment horizontal="center" vertical="center" wrapText="1"/>
    </xf>
    <xf numFmtId="0" fontId="23" fillId="0" borderId="5" xfId="0" applyNumberFormat="1" applyFont="1" applyFill="1" applyBorder="1" applyAlignment="1" applyProtection="1">
      <alignment horizontal="center" vertical="center" wrapText="1"/>
    </xf>
    <xf numFmtId="0" fontId="23" fillId="0" borderId="33" xfId="0" applyNumberFormat="1" applyFont="1" applyFill="1" applyBorder="1" applyAlignment="1" applyProtection="1">
      <alignment horizontal="center" vertical="center" wrapText="1"/>
    </xf>
    <xf numFmtId="0" fontId="23" fillId="0" borderId="1" xfId="0" applyNumberFormat="1" applyFont="1" applyFill="1" applyBorder="1" applyAlignment="1" applyProtection="1">
      <alignment horizontal="center" vertical="center" wrapText="1"/>
    </xf>
    <xf numFmtId="0" fontId="23" fillId="0" borderId="4" xfId="0" applyNumberFormat="1" applyFont="1" applyFill="1" applyBorder="1" applyAlignment="1" applyProtection="1">
      <alignment horizontal="center" vertical="center" wrapText="1"/>
    </xf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left"/>
    </xf>
    <xf numFmtId="49" fontId="22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Border="1" applyAlignment="1">
      <alignment horizontal="right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6" fillId="0" borderId="0" xfId="0" applyNumberFormat="1" applyFont="1" applyFill="1" applyBorder="1" applyAlignment="1" applyProtection="1">
      <alignment horizontal="right"/>
    </xf>
    <xf numFmtId="0" fontId="26" fillId="0" borderId="0" xfId="0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vertical="center" wrapText="1"/>
    </xf>
    <xf numFmtId="3" fontId="22" fillId="0" borderId="13" xfId="0" applyNumberFormat="1" applyFont="1" applyBorder="1" applyAlignment="1">
      <alignment horizontal="right" vertical="center"/>
    </xf>
    <xf numFmtId="49" fontId="22" fillId="0" borderId="0" xfId="0" applyNumberFormat="1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3" fillId="0" borderId="0" xfId="0" applyNumberFormat="1" applyFont="1" applyFill="1" applyBorder="1" applyAlignment="1" applyProtection="1">
      <alignment horizontal="left" vertical="center" wrapText="1"/>
    </xf>
    <xf numFmtId="49" fontId="23" fillId="0" borderId="0" xfId="0" applyNumberFormat="1" applyFont="1" applyFill="1" applyBorder="1" applyAlignment="1" applyProtection="1">
      <alignment horizontal="left" vertical="center" wrapText="1"/>
    </xf>
    <xf numFmtId="3" fontId="23" fillId="0" borderId="13" xfId="0" applyNumberFormat="1" applyFont="1" applyFill="1" applyBorder="1" applyAlignment="1" applyProtection="1">
      <alignment horizontal="right" vertical="center"/>
    </xf>
    <xf numFmtId="3" fontId="23" fillId="0" borderId="31" xfId="0" applyNumberFormat="1" applyFont="1" applyFill="1" applyBorder="1" applyAlignment="1" applyProtection="1">
      <alignment horizontal="right" vertical="center"/>
    </xf>
    <xf numFmtId="3" fontId="23" fillId="0" borderId="38" xfId="0" applyNumberFormat="1" applyFont="1" applyFill="1" applyBorder="1" applyAlignment="1" applyProtection="1">
      <alignment horizontal="right" vertical="center"/>
    </xf>
    <xf numFmtId="3" fontId="23" fillId="0" borderId="0" xfId="0" applyNumberFormat="1" applyFont="1" applyFill="1" applyBorder="1" applyAlignment="1" applyProtection="1">
      <alignment horizontal="right" vertical="center"/>
    </xf>
    <xf numFmtId="3" fontId="22" fillId="0" borderId="0" xfId="0" applyNumberFormat="1" applyFont="1" applyBorder="1" applyAlignment="1">
      <alignment horizontal="right" vertical="center"/>
    </xf>
    <xf numFmtId="3" fontId="22" fillId="0" borderId="5" xfId="0" applyNumberFormat="1" applyFont="1" applyBorder="1" applyAlignment="1">
      <alignment horizontal="right" vertical="center"/>
    </xf>
    <xf numFmtId="3" fontId="23" fillId="0" borderId="0" xfId="0" applyNumberFormat="1" applyFont="1" applyFill="1" applyBorder="1" applyAlignment="1" applyProtection="1">
      <alignment horizontal="right" vertical="center" wrapText="1"/>
    </xf>
    <xf numFmtId="0" fontId="23" fillId="0" borderId="0" xfId="0" applyNumberFormat="1" applyFont="1" applyFill="1" applyBorder="1" applyAlignment="1" applyProtection="1">
      <alignment horizontal="right" vertical="center" wrapText="1"/>
    </xf>
    <xf numFmtId="3" fontId="23" fillId="0" borderId="21" xfId="0" applyNumberFormat="1" applyFont="1" applyFill="1" applyBorder="1" applyAlignment="1" applyProtection="1">
      <alignment horizontal="right" vertical="center" wrapText="1"/>
    </xf>
    <xf numFmtId="0" fontId="23" fillId="0" borderId="13" xfId="0" applyNumberFormat="1" applyFont="1" applyFill="1" applyBorder="1" applyAlignment="1" applyProtection="1">
      <alignment horizontal="right" vertical="center" wrapText="1"/>
    </xf>
    <xf numFmtId="3" fontId="23" fillId="0" borderId="5" xfId="0" applyNumberFormat="1" applyFont="1" applyFill="1" applyBorder="1" applyAlignment="1" applyProtection="1">
      <alignment horizontal="right" vertical="center"/>
    </xf>
    <xf numFmtId="3" fontId="29" fillId="0" borderId="0" xfId="0" applyNumberFormat="1" applyFont="1" applyBorder="1" applyAlignment="1">
      <alignment horizontal="right" vertical="center"/>
    </xf>
    <xf numFmtId="3" fontId="29" fillId="0" borderId="13" xfId="0" applyNumberFormat="1" applyFont="1" applyBorder="1" applyAlignment="1">
      <alignment horizontal="right" vertical="center"/>
    </xf>
    <xf numFmtId="49" fontId="23" fillId="0" borderId="32" xfId="0" applyNumberFormat="1" applyFont="1" applyFill="1" applyBorder="1" applyAlignment="1" applyProtection="1">
      <alignment vertical="center" wrapText="1"/>
    </xf>
    <xf numFmtId="49" fontId="23" fillId="0" borderId="0" xfId="0" applyNumberFormat="1" applyFont="1" applyFill="1" applyBorder="1" applyAlignment="1" applyProtection="1">
      <alignment vertical="center" wrapText="1"/>
    </xf>
    <xf numFmtId="3" fontId="23" fillId="0" borderId="4" xfId="0" applyNumberFormat="1" applyFont="1" applyFill="1" applyBorder="1" applyAlignment="1" applyProtection="1">
      <alignment horizontal="right" vertical="center" wrapText="1"/>
    </xf>
    <xf numFmtId="0" fontId="23" fillId="0" borderId="4" xfId="0" applyNumberFormat="1" applyFont="1" applyFill="1" applyBorder="1" applyAlignment="1" applyProtection="1">
      <alignment horizontal="right" vertical="center" wrapText="1"/>
    </xf>
    <xf numFmtId="3" fontId="23" fillId="0" borderId="35" xfId="0" applyNumberFormat="1" applyFont="1" applyFill="1" applyBorder="1" applyAlignment="1" applyProtection="1">
      <alignment horizontal="right" vertical="center" wrapText="1"/>
    </xf>
    <xf numFmtId="0" fontId="23" fillId="0" borderId="18" xfId="0" applyNumberFormat="1" applyFont="1" applyFill="1" applyBorder="1" applyAlignment="1" applyProtection="1">
      <alignment horizontal="right" vertical="center" wrapText="1"/>
    </xf>
    <xf numFmtId="3" fontId="29" fillId="0" borderId="38" xfId="0" applyNumberFormat="1" applyFont="1" applyBorder="1" applyAlignment="1">
      <alignment horizontal="right" vertical="center"/>
    </xf>
    <xf numFmtId="3" fontId="29" fillId="0" borderId="31" xfId="0" applyNumberFormat="1" applyFont="1" applyBorder="1" applyAlignment="1">
      <alignment horizontal="right" vertical="center"/>
    </xf>
    <xf numFmtId="0" fontId="23" fillId="0" borderId="2" xfId="0" applyNumberFormat="1" applyFont="1" applyFill="1" applyBorder="1" applyAlignment="1" applyProtection="1">
      <alignment horizontal="left" vertical="center" wrapText="1"/>
    </xf>
    <xf numFmtId="3" fontId="23" fillId="0" borderId="5" xfId="0" applyNumberFormat="1" applyFont="1" applyFill="1" applyBorder="1" applyAlignment="1" applyProtection="1">
      <alignment horizontal="right" vertical="center" wrapText="1"/>
    </xf>
    <xf numFmtId="0" fontId="23" fillId="0" borderId="5" xfId="0" applyNumberFormat="1" applyFont="1" applyFill="1" applyBorder="1" applyAlignment="1" applyProtection="1">
      <alignment horizontal="right" vertical="center" wrapText="1"/>
    </xf>
    <xf numFmtId="3" fontId="29" fillId="0" borderId="5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 wrapText="1"/>
    </xf>
    <xf numFmtId="0" fontId="10" fillId="0" borderId="25" xfId="0" applyNumberFormat="1" applyFont="1" applyFill="1" applyBorder="1" applyAlignment="1" applyProtection="1">
      <alignment horizontal="center" vertical="center" wrapText="1"/>
    </xf>
    <xf numFmtId="0" fontId="10" fillId="0" borderId="26" xfId="0" applyNumberFormat="1" applyFont="1" applyFill="1" applyBorder="1" applyAlignment="1" applyProtection="1">
      <alignment horizontal="center" vertical="center" wrapText="1"/>
    </xf>
    <xf numFmtId="0" fontId="10" fillId="0" borderId="27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0" fillId="0" borderId="20" xfId="0" applyNumberFormat="1" applyFont="1" applyFill="1" applyBorder="1" applyAlignment="1" applyProtection="1">
      <alignment horizontal="center" vertical="center" wrapText="1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1" xfId="0" applyNumberFormat="1" applyFont="1" applyFill="1" applyBorder="1" applyAlignment="1" applyProtection="1">
      <alignment horizontal="center" vertical="center" wrapText="1"/>
    </xf>
    <xf numFmtId="0" fontId="10" fillId="0" borderId="22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30" xfId="0" applyNumberFormat="1" applyFont="1" applyFill="1" applyBorder="1" applyAlignment="1" applyProtection="1">
      <alignment horizontal="center" vertical="center" wrapText="1"/>
    </xf>
    <xf numFmtId="0" fontId="9" fillId="0" borderId="34" xfId="0" applyNumberFormat="1" applyFont="1" applyFill="1" applyBorder="1" applyAlignment="1" applyProtection="1">
      <alignment horizontal="left" vertical="center" wrapText="1"/>
    </xf>
    <xf numFmtId="0" fontId="9" fillId="0" borderId="32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3" fontId="9" fillId="0" borderId="18" xfId="0" applyNumberFormat="1" applyFont="1" applyFill="1" applyBorder="1" applyAlignment="1" applyProtection="1">
      <alignment horizontal="right" vertical="center" wrapText="1"/>
    </xf>
    <xf numFmtId="0" fontId="9" fillId="0" borderId="18" xfId="0" applyNumberFormat="1" applyFont="1" applyFill="1" applyBorder="1" applyAlignment="1" applyProtection="1">
      <alignment horizontal="right" vertical="center" wrapText="1"/>
    </xf>
    <xf numFmtId="0" fontId="19" fillId="0" borderId="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3" fontId="9" fillId="0" borderId="13" xfId="0" applyNumberFormat="1" applyFont="1" applyFill="1" applyBorder="1" applyAlignment="1" applyProtection="1">
      <alignment horizontal="right" vertical="center"/>
    </xf>
    <xf numFmtId="49" fontId="9" fillId="0" borderId="0" xfId="0" applyNumberFormat="1" applyFont="1" applyFill="1" applyBorder="1" applyAlignment="1" applyProtection="1">
      <alignment horizontal="left" vertical="center" wrapText="1"/>
    </xf>
    <xf numFmtId="49" fontId="9" fillId="0" borderId="32" xfId="0" applyNumberFormat="1" applyFont="1" applyFill="1" applyBorder="1" applyAlignment="1" applyProtection="1">
      <alignment horizontal="left" vertical="center" wrapText="1" indent="1"/>
    </xf>
    <xf numFmtId="49" fontId="9" fillId="0" borderId="0" xfId="0" applyNumberFormat="1" applyFont="1" applyFill="1" applyBorder="1" applyAlignment="1" applyProtection="1">
      <alignment horizontal="left" vertical="center" wrapText="1" indent="1"/>
    </xf>
    <xf numFmtId="49" fontId="9" fillId="0" borderId="5" xfId="0" applyNumberFormat="1" applyFont="1" applyFill="1" applyBorder="1" applyAlignment="1" applyProtection="1">
      <alignment horizontal="left" vertical="center" wrapText="1"/>
    </xf>
    <xf numFmtId="3" fontId="9" fillId="0" borderId="21" xfId="0" applyNumberFormat="1" applyFont="1" applyFill="1" applyBorder="1" applyAlignment="1" applyProtection="1">
      <alignment horizontal="right" vertical="center" wrapText="1"/>
    </xf>
    <xf numFmtId="0" fontId="9" fillId="0" borderId="13" xfId="0" applyNumberFormat="1" applyFont="1" applyFill="1" applyBorder="1" applyAlignment="1" applyProtection="1">
      <alignment horizontal="right" vertical="center" wrapText="1"/>
    </xf>
    <xf numFmtId="3" fontId="9" fillId="0" borderId="4" xfId="0" applyNumberFormat="1" applyFont="1" applyFill="1" applyBorder="1" applyAlignment="1" applyProtection="1">
      <alignment horizontal="right" vertical="center" wrapText="1"/>
    </xf>
    <xf numFmtId="0" fontId="9" fillId="0" borderId="4" xfId="0" applyNumberFormat="1" applyFont="1" applyFill="1" applyBorder="1" applyAlignment="1" applyProtection="1">
      <alignment horizontal="right" vertical="center" wrapText="1"/>
    </xf>
    <xf numFmtId="3" fontId="14" fillId="0" borderId="4" xfId="0" applyNumberFormat="1" applyFont="1" applyBorder="1" applyAlignment="1">
      <alignment horizontal="right" vertical="center"/>
    </xf>
    <xf numFmtId="3" fontId="14" fillId="0" borderId="13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0" fillId="0" borderId="22" xfId="0" applyBorder="1"/>
    <xf numFmtId="0" fontId="0" fillId="0" borderId="23" xfId="0" applyBorder="1"/>
    <xf numFmtId="0" fontId="0" fillId="0" borderId="16" xfId="0" applyBorder="1"/>
    <xf numFmtId="49" fontId="9" fillId="0" borderId="0" xfId="0" applyNumberFormat="1" applyFont="1" applyFill="1" applyBorder="1" applyAlignment="1" applyProtection="1">
      <alignment horizontal="center" vertical="center" wrapText="1"/>
    </xf>
    <xf numFmtId="3" fontId="9" fillId="0" borderId="4" xfId="0" applyNumberFormat="1" applyFont="1" applyFill="1" applyBorder="1" applyAlignment="1" applyProtection="1">
      <alignment horizontal="right" vertical="center"/>
    </xf>
    <xf numFmtId="3" fontId="19" fillId="0" borderId="13" xfId="0" applyNumberFormat="1" applyFont="1" applyBorder="1" applyAlignment="1">
      <alignment horizontal="right" vertical="center"/>
    </xf>
    <xf numFmtId="3" fontId="19" fillId="0" borderId="31" xfId="0" applyNumberFormat="1" applyFont="1" applyBorder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0" fillId="0" borderId="29" xfId="0" applyBorder="1"/>
    <xf numFmtId="0" fontId="9" fillId="0" borderId="4" xfId="0" applyNumberFormat="1" applyFont="1" applyFill="1" applyBorder="1" applyAlignment="1" applyProtection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.spyroulis/Desktop/&#917;&#915;&#917;%20&#913;&#929;&#927;&#932;&#929;&#913;&#921;&#917;&#931;%202011%20&#913;&#925;&#913;&#923;&#933;&#932;&#921;&#922;&#927;&#921;%20&#928;&#921;&#925;&#913;&#922;&#917;&#931;/&#928;&#921;&#925;&#913;&#922;&#913;&#931;%202(&#945;)%20&#913;&#929;&#927;&#932;&#929;&#913;&#921;&#917;&#931;%20&#931;&#921;&#932;&#919;&#929;&#913;%20&#915;&#921;&#913;%20&#922;&#913;&#929;&#928;&#92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OfRegions"/>
      <sheetName val="Πίνακας2αΣυνολικός"/>
      <sheetName val="Πίνακας2(α)"/>
      <sheetName val="Πίνακας2(α)Συνέχεια"/>
    </sheetNames>
    <sheetDataSet>
      <sheetData sheetId="0" refreshError="1">
        <row r="1">
          <cell r="A1" t="str">
            <v>01</v>
          </cell>
          <cell r="B1" t="str">
            <v xml:space="preserve">  Ροδόπης</v>
          </cell>
        </row>
        <row r="2">
          <cell r="A2" t="str">
            <v>02</v>
          </cell>
          <cell r="B2" t="str">
            <v xml:space="preserve">  Δράμας</v>
          </cell>
        </row>
        <row r="3">
          <cell r="A3" t="str">
            <v>03</v>
          </cell>
          <cell r="B3" t="str">
            <v xml:space="preserve">  Έβρου</v>
          </cell>
        </row>
        <row r="4">
          <cell r="A4" t="str">
            <v>04</v>
          </cell>
          <cell r="B4" t="str">
            <v xml:space="preserve">  Θάσου</v>
          </cell>
        </row>
        <row r="5">
          <cell r="A5" t="str">
            <v>05</v>
          </cell>
          <cell r="B5" t="str">
            <v xml:space="preserve">  Καβάλας</v>
          </cell>
        </row>
        <row r="6">
          <cell r="A6" t="str">
            <v>06</v>
          </cell>
          <cell r="B6" t="str">
            <v xml:space="preserve">  Ξάνθης</v>
          </cell>
        </row>
        <row r="7">
          <cell r="A7" t="str">
            <v>07</v>
          </cell>
          <cell r="B7" t="str">
            <v xml:space="preserve">  Θεσσαλονίκης</v>
          </cell>
        </row>
        <row r="8">
          <cell r="A8" t="str">
            <v>08</v>
          </cell>
          <cell r="B8" t="str">
            <v xml:space="preserve">  Ημαθίας</v>
          </cell>
        </row>
        <row r="9">
          <cell r="A9" t="str">
            <v>09</v>
          </cell>
          <cell r="B9" t="str">
            <v xml:space="preserve">  Κιλκίς</v>
          </cell>
        </row>
        <row r="10">
          <cell r="A10" t="str">
            <v>10</v>
          </cell>
          <cell r="B10" t="str">
            <v xml:space="preserve">  Πέλλας</v>
          </cell>
        </row>
        <row r="11">
          <cell r="A11" t="str">
            <v>11</v>
          </cell>
          <cell r="B11" t="str">
            <v xml:space="preserve">  Πιερίας</v>
          </cell>
        </row>
        <row r="12">
          <cell r="A12" t="str">
            <v>12</v>
          </cell>
          <cell r="B12" t="str">
            <v xml:space="preserve">  Σερρών</v>
          </cell>
        </row>
        <row r="13">
          <cell r="A13" t="str">
            <v>13</v>
          </cell>
          <cell r="B13" t="str">
            <v xml:space="preserve">  Χαλκιδικής</v>
          </cell>
        </row>
        <row r="14">
          <cell r="A14" t="str">
            <v>14</v>
          </cell>
          <cell r="B14" t="str">
            <v xml:space="preserve">  Κοζάνης</v>
          </cell>
        </row>
        <row r="15">
          <cell r="A15" t="str">
            <v>15</v>
          </cell>
          <cell r="B15" t="str">
            <v xml:space="preserve">  Γρεβενών</v>
          </cell>
        </row>
        <row r="16">
          <cell r="A16" t="str">
            <v>16</v>
          </cell>
          <cell r="B16" t="str">
            <v xml:space="preserve">  Καστοριάς</v>
          </cell>
        </row>
        <row r="17">
          <cell r="A17" t="str">
            <v>17</v>
          </cell>
          <cell r="B17" t="str">
            <v xml:space="preserve">  Φλώρινας</v>
          </cell>
        </row>
        <row r="18">
          <cell r="A18" t="str">
            <v>18</v>
          </cell>
          <cell r="B18" t="str">
            <v xml:space="preserve">  Ιωαννίνων</v>
          </cell>
        </row>
        <row r="19">
          <cell r="A19" t="str">
            <v>19</v>
          </cell>
          <cell r="B19" t="str">
            <v xml:space="preserve">  Άρτας</v>
          </cell>
        </row>
        <row r="20">
          <cell r="A20" t="str">
            <v>20</v>
          </cell>
          <cell r="B20" t="str">
            <v xml:space="preserve">  Θεσπρωτίας</v>
          </cell>
        </row>
        <row r="21">
          <cell r="A21" t="str">
            <v>21</v>
          </cell>
          <cell r="B21" t="str">
            <v xml:space="preserve">  Πρέβεζας</v>
          </cell>
        </row>
        <row r="22">
          <cell r="A22" t="str">
            <v>22</v>
          </cell>
          <cell r="B22" t="str">
            <v xml:space="preserve">  Λάρισας</v>
          </cell>
        </row>
        <row r="23">
          <cell r="A23" t="str">
            <v>23</v>
          </cell>
          <cell r="B23" t="str">
            <v xml:space="preserve">  Καρδίτσας</v>
          </cell>
        </row>
        <row r="24">
          <cell r="A24" t="str">
            <v>24</v>
          </cell>
          <cell r="B24" t="str">
            <v xml:space="preserve">  Μαγνησίας</v>
          </cell>
        </row>
        <row r="25">
          <cell r="A25" t="str">
            <v>25</v>
          </cell>
          <cell r="B25" t="str">
            <v xml:space="preserve">  Σποράδων</v>
          </cell>
        </row>
        <row r="26">
          <cell r="A26" t="str">
            <v>26</v>
          </cell>
          <cell r="B26" t="str">
            <v xml:space="preserve">  Τρικάλων</v>
          </cell>
        </row>
        <row r="27">
          <cell r="A27" t="str">
            <v>27</v>
          </cell>
          <cell r="B27" t="str">
            <v xml:space="preserve">  Φθιώτιδας</v>
          </cell>
        </row>
        <row r="28">
          <cell r="A28" t="str">
            <v>28</v>
          </cell>
          <cell r="B28" t="str">
            <v xml:space="preserve">  Βοιωτίας</v>
          </cell>
        </row>
        <row r="29">
          <cell r="A29" t="str">
            <v>29</v>
          </cell>
          <cell r="B29" t="str">
            <v xml:space="preserve">  Εύβοιας</v>
          </cell>
        </row>
        <row r="30">
          <cell r="A30" t="str">
            <v>30</v>
          </cell>
          <cell r="B30" t="str">
            <v xml:space="preserve">  Ευρυτανίας</v>
          </cell>
        </row>
        <row r="31">
          <cell r="A31" t="str">
            <v>31</v>
          </cell>
          <cell r="B31" t="str">
            <v xml:space="preserve">  Φωκίδας</v>
          </cell>
        </row>
        <row r="32">
          <cell r="A32" t="str">
            <v>32</v>
          </cell>
          <cell r="B32" t="str">
            <v xml:space="preserve">  Κέρκυρας</v>
          </cell>
        </row>
        <row r="33">
          <cell r="A33" t="str">
            <v>33</v>
          </cell>
          <cell r="B33" t="str">
            <v xml:space="preserve">  Ζακύνθου</v>
          </cell>
        </row>
        <row r="34">
          <cell r="A34" t="str">
            <v>34</v>
          </cell>
          <cell r="B34" t="str">
            <v xml:space="preserve">  Ιθάκης</v>
          </cell>
        </row>
        <row r="35">
          <cell r="A35" t="str">
            <v>35</v>
          </cell>
          <cell r="B35" t="str">
            <v xml:space="preserve">  Κεφαλληνίας</v>
          </cell>
        </row>
        <row r="36">
          <cell r="A36" t="str">
            <v>36</v>
          </cell>
          <cell r="B36" t="str">
            <v xml:space="preserve">  Λευκάδας</v>
          </cell>
        </row>
        <row r="37">
          <cell r="A37" t="str">
            <v>37</v>
          </cell>
          <cell r="B37" t="str">
            <v xml:space="preserve">  Αχαϊας</v>
          </cell>
        </row>
        <row r="38">
          <cell r="A38" t="str">
            <v>38</v>
          </cell>
          <cell r="B38" t="str">
            <v xml:space="preserve">  Αιτωλ/νανίας</v>
          </cell>
        </row>
        <row r="39">
          <cell r="A39" t="str">
            <v>39</v>
          </cell>
          <cell r="B39" t="str">
            <v xml:space="preserve">  Ηλείας</v>
          </cell>
        </row>
        <row r="40">
          <cell r="A40" t="str">
            <v>40</v>
          </cell>
          <cell r="B40" t="str">
            <v xml:space="preserve">  Αρκαδίας</v>
          </cell>
        </row>
        <row r="41">
          <cell r="A41" t="str">
            <v>41</v>
          </cell>
          <cell r="B41" t="str">
            <v xml:space="preserve">  Αργολίδας</v>
          </cell>
        </row>
        <row r="42">
          <cell r="A42" t="str">
            <v>42</v>
          </cell>
          <cell r="B42" t="str">
            <v xml:space="preserve">  Κορινθίας</v>
          </cell>
        </row>
        <row r="43">
          <cell r="A43" t="str">
            <v>43</v>
          </cell>
          <cell r="B43" t="str">
            <v xml:space="preserve">  Λακωνίας</v>
          </cell>
        </row>
        <row r="44">
          <cell r="A44" t="str">
            <v>44</v>
          </cell>
          <cell r="B44" t="str">
            <v xml:space="preserve">  Μεσσηνίας</v>
          </cell>
        </row>
        <row r="45">
          <cell r="A45" t="str">
            <v>45</v>
          </cell>
          <cell r="B45" t="str">
            <v xml:space="preserve">  Κεντρικού Τομέα Αθηνών</v>
          </cell>
        </row>
        <row r="46">
          <cell r="A46" t="str">
            <v>46</v>
          </cell>
          <cell r="B46" t="str">
            <v xml:space="preserve"> Βορείου Τομέα Αθηνών</v>
          </cell>
        </row>
        <row r="47">
          <cell r="A47" t="str">
            <v>47</v>
          </cell>
          <cell r="B47" t="str">
            <v xml:space="preserve">  Δυτικού Τομέα Αθηνών</v>
          </cell>
        </row>
        <row r="48">
          <cell r="A48" t="str">
            <v>48</v>
          </cell>
          <cell r="B48" t="str">
            <v xml:space="preserve">  Νοτίου Τομέα Αθηνών</v>
          </cell>
        </row>
        <row r="49">
          <cell r="A49" t="str">
            <v>49</v>
          </cell>
          <cell r="B49" t="str">
            <v xml:space="preserve">  Ανατολικής Αττικής</v>
          </cell>
        </row>
        <row r="50">
          <cell r="A50" t="str">
            <v>50</v>
          </cell>
          <cell r="B50" t="str">
            <v xml:space="preserve">  Δυτικής Αττικής</v>
          </cell>
        </row>
        <row r="51">
          <cell r="A51" t="str">
            <v>51</v>
          </cell>
          <cell r="B51" t="str">
            <v xml:space="preserve">  Πειραιώς</v>
          </cell>
        </row>
        <row r="52">
          <cell r="A52" t="str">
            <v>52</v>
          </cell>
          <cell r="B52" t="str">
            <v xml:space="preserve">  Νήσων</v>
          </cell>
        </row>
        <row r="53">
          <cell r="A53" t="str">
            <v>53</v>
          </cell>
          <cell r="B53" t="str">
            <v xml:space="preserve">  Λέσβου</v>
          </cell>
        </row>
        <row r="54">
          <cell r="A54" t="str">
            <v>54</v>
          </cell>
          <cell r="B54" t="str">
            <v xml:space="preserve">  Ικαρίας</v>
          </cell>
        </row>
        <row r="55">
          <cell r="A55" t="str">
            <v>55</v>
          </cell>
          <cell r="B55" t="str">
            <v xml:space="preserve">  Λήμνου</v>
          </cell>
        </row>
        <row r="56">
          <cell r="A56" t="str">
            <v>56</v>
          </cell>
          <cell r="B56" t="str">
            <v xml:space="preserve">  Σάμου.</v>
          </cell>
        </row>
        <row r="57">
          <cell r="A57" t="str">
            <v>57</v>
          </cell>
          <cell r="B57" t="str">
            <v xml:space="preserve">  Χίου</v>
          </cell>
        </row>
        <row r="58">
          <cell r="A58" t="str">
            <v>58</v>
          </cell>
          <cell r="B58" t="str">
            <v xml:space="preserve">  Σύρου</v>
          </cell>
        </row>
        <row r="59">
          <cell r="A59" t="str">
            <v>59</v>
          </cell>
          <cell r="B59" t="str">
            <v xml:space="preserve">  Άνδρου</v>
          </cell>
        </row>
        <row r="60">
          <cell r="A60" t="str">
            <v>60</v>
          </cell>
          <cell r="B60" t="str">
            <v xml:space="preserve">  Θήρας</v>
          </cell>
        </row>
        <row r="61">
          <cell r="A61" t="str">
            <v>61</v>
          </cell>
          <cell r="B61" t="str">
            <v xml:space="preserve">  Καλύμνου</v>
          </cell>
        </row>
        <row r="62">
          <cell r="A62" t="str">
            <v>62</v>
          </cell>
          <cell r="B62" t="str">
            <v xml:space="preserve">  Καρπάθου</v>
          </cell>
        </row>
        <row r="63">
          <cell r="A63" t="str">
            <v>63</v>
          </cell>
          <cell r="B63" t="str">
            <v xml:space="preserve">  Κύθνου</v>
          </cell>
        </row>
        <row r="64">
          <cell r="A64" t="str">
            <v>64</v>
          </cell>
          <cell r="B64" t="str">
            <v xml:space="preserve">  Κω</v>
          </cell>
        </row>
        <row r="65">
          <cell r="A65" t="str">
            <v>65</v>
          </cell>
          <cell r="B65" t="str">
            <v xml:space="preserve">  Μήλου</v>
          </cell>
        </row>
        <row r="66">
          <cell r="A66" t="str">
            <v>66</v>
          </cell>
          <cell r="B66" t="str">
            <v xml:space="preserve">  Μυκόνου.</v>
          </cell>
        </row>
        <row r="67">
          <cell r="A67" t="str">
            <v>67</v>
          </cell>
          <cell r="B67" t="str">
            <v xml:space="preserve">  Νάξου</v>
          </cell>
        </row>
        <row r="68">
          <cell r="A68" t="str">
            <v>68</v>
          </cell>
          <cell r="B68" t="str">
            <v xml:space="preserve">  Πάρου</v>
          </cell>
        </row>
        <row r="69">
          <cell r="A69" t="str">
            <v>69</v>
          </cell>
          <cell r="B69" t="str">
            <v xml:space="preserve">  Ρόδου</v>
          </cell>
        </row>
        <row r="70">
          <cell r="A70" t="str">
            <v>70</v>
          </cell>
          <cell r="B70" t="str">
            <v xml:space="preserve">  Τήνου</v>
          </cell>
        </row>
        <row r="71">
          <cell r="A71" t="str">
            <v>71</v>
          </cell>
          <cell r="B71" t="str">
            <v xml:space="preserve">  Ηρακλείου</v>
          </cell>
        </row>
        <row r="72">
          <cell r="A72" t="str">
            <v>72</v>
          </cell>
          <cell r="B72" t="str">
            <v xml:space="preserve">  Λασιθίου</v>
          </cell>
        </row>
        <row r="73">
          <cell r="A73" t="str">
            <v>73</v>
          </cell>
          <cell r="B73" t="str">
            <v xml:space="preserve">  Ρεθύμνης</v>
          </cell>
        </row>
        <row r="74">
          <cell r="A74" t="str">
            <v>74</v>
          </cell>
          <cell r="B74" t="str">
            <v xml:space="preserve">  Χανίων</v>
          </cell>
        </row>
        <row r="75">
          <cell r="A75" t="str">
            <v>99</v>
          </cell>
          <cell r="B75" t="str">
            <v xml:space="preserve">  Αγίου Όρους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opLeftCell="A25" workbookViewId="0">
      <selection activeCell="A25" sqref="A1:IV65536"/>
    </sheetView>
  </sheetViews>
  <sheetFormatPr defaultRowHeight="15.05"/>
  <cols>
    <col min="2" max="2" width="20.109375" bestFit="1" customWidth="1"/>
  </cols>
  <sheetData>
    <row r="1" spans="1:13">
      <c r="A1" s="1" t="s">
        <v>0</v>
      </c>
      <c r="B1" s="2" t="s">
        <v>1</v>
      </c>
      <c r="C1" s="3"/>
      <c r="D1" s="4"/>
      <c r="E1" s="4"/>
      <c r="F1" s="4"/>
      <c r="G1" s="4"/>
      <c r="H1" s="236" t="s">
        <v>2</v>
      </c>
      <c r="I1" s="5"/>
      <c r="J1" s="3"/>
      <c r="K1" s="3"/>
      <c r="L1" s="3"/>
      <c r="M1" s="6"/>
    </row>
    <row r="2" spans="1:13">
      <c r="A2" s="7" t="s">
        <v>3</v>
      </c>
      <c r="B2" s="8" t="s">
        <v>4</v>
      </c>
      <c r="C2" s="9"/>
      <c r="D2" s="9"/>
      <c r="E2" s="9"/>
      <c r="F2" s="9"/>
      <c r="G2" s="9"/>
      <c r="H2" s="237"/>
      <c r="I2" s="10"/>
      <c r="J2" s="9"/>
      <c r="K2" s="9"/>
      <c r="L2" s="9"/>
      <c r="M2" s="11"/>
    </row>
    <row r="3" spans="1:13">
      <c r="A3" s="7" t="s">
        <v>5</v>
      </c>
      <c r="B3" s="8" t="s">
        <v>6</v>
      </c>
      <c r="C3" s="9"/>
      <c r="D3" s="239" t="s">
        <v>7</v>
      </c>
      <c r="E3" s="239"/>
      <c r="F3" s="239"/>
      <c r="G3" s="239"/>
      <c r="H3" s="237"/>
      <c r="I3" s="10"/>
      <c r="J3" s="9"/>
      <c r="K3" s="9"/>
      <c r="L3" s="9"/>
      <c r="M3" s="11"/>
    </row>
    <row r="4" spans="1:13">
      <c r="A4" s="7" t="s">
        <v>8</v>
      </c>
      <c r="B4" s="8" t="s">
        <v>9</v>
      </c>
      <c r="C4" s="9"/>
      <c r="D4" s="12" t="s">
        <v>10</v>
      </c>
      <c r="E4" s="9"/>
      <c r="F4" s="9"/>
      <c r="G4" s="9"/>
      <c r="H4" s="237"/>
      <c r="I4" s="10"/>
      <c r="J4" s="9"/>
      <c r="K4" s="9"/>
      <c r="L4" s="9"/>
      <c r="M4" s="11"/>
    </row>
    <row r="5" spans="1:13">
      <c r="A5" s="7" t="s">
        <v>11</v>
      </c>
      <c r="B5" s="8" t="s">
        <v>12</v>
      </c>
      <c r="C5" s="9"/>
      <c r="D5" s="9"/>
      <c r="E5" s="9"/>
      <c r="F5" s="9"/>
      <c r="G5" s="9"/>
      <c r="H5" s="237"/>
      <c r="I5" s="10"/>
      <c r="J5" s="9"/>
      <c r="K5" s="9"/>
      <c r="L5" s="9"/>
      <c r="M5" s="11"/>
    </row>
    <row r="6" spans="1:13">
      <c r="A6" s="7" t="s">
        <v>13</v>
      </c>
      <c r="B6" s="8" t="s">
        <v>14</v>
      </c>
      <c r="C6" s="9"/>
      <c r="D6" s="9"/>
      <c r="E6" s="9"/>
      <c r="F6" s="9"/>
      <c r="G6" s="9"/>
      <c r="H6" s="237"/>
      <c r="I6" s="10"/>
      <c r="J6" s="9"/>
      <c r="K6" s="9"/>
      <c r="L6" s="9"/>
      <c r="M6" s="11"/>
    </row>
    <row r="7" spans="1:13">
      <c r="A7" s="13" t="s">
        <v>15</v>
      </c>
      <c r="B7" s="14" t="s">
        <v>16</v>
      </c>
      <c r="C7" s="15"/>
      <c r="D7" s="16"/>
      <c r="E7" s="15"/>
      <c r="F7" s="15"/>
      <c r="G7" s="15"/>
      <c r="H7" s="237"/>
      <c r="I7" s="17"/>
      <c r="J7" s="15"/>
      <c r="K7" s="15"/>
      <c r="L7" s="15"/>
      <c r="M7" s="18"/>
    </row>
    <row r="8" spans="1:13">
      <c r="A8" s="13" t="s">
        <v>17</v>
      </c>
      <c r="B8" s="19" t="s">
        <v>18</v>
      </c>
      <c r="C8" s="15"/>
      <c r="D8" s="15"/>
      <c r="E8" s="15"/>
      <c r="F8" s="15"/>
      <c r="G8" s="15"/>
      <c r="H8" s="237"/>
      <c r="I8" s="17"/>
      <c r="J8" s="19"/>
      <c r="K8" s="20"/>
      <c r="L8" s="15"/>
      <c r="M8" s="18"/>
    </row>
    <row r="9" spans="1:13">
      <c r="A9" s="13" t="s">
        <v>19</v>
      </c>
      <c r="B9" s="19" t="s">
        <v>20</v>
      </c>
      <c r="C9" s="15"/>
      <c r="D9" s="15"/>
      <c r="E9" s="15"/>
      <c r="F9" s="15"/>
      <c r="G9" s="15"/>
      <c r="H9" s="237"/>
      <c r="I9" s="17"/>
      <c r="J9" s="15"/>
      <c r="K9" s="15"/>
      <c r="L9" s="15"/>
      <c r="M9" s="18"/>
    </row>
    <row r="10" spans="1:13">
      <c r="A10" s="13" t="s">
        <v>21</v>
      </c>
      <c r="B10" s="19" t="s">
        <v>22</v>
      </c>
      <c r="C10" s="15"/>
      <c r="D10" s="15"/>
      <c r="E10" s="15"/>
      <c r="F10" s="15"/>
      <c r="G10" s="15"/>
      <c r="H10" s="237"/>
      <c r="I10" s="17"/>
      <c r="J10" s="15"/>
      <c r="K10" s="15"/>
      <c r="L10" s="15"/>
      <c r="M10" s="18"/>
    </row>
    <row r="11" spans="1:13">
      <c r="A11" s="13" t="s">
        <v>23</v>
      </c>
      <c r="B11" s="19" t="s">
        <v>24</v>
      </c>
      <c r="C11" s="15"/>
      <c r="D11" s="21" t="s">
        <v>25</v>
      </c>
      <c r="E11" s="15"/>
      <c r="F11" s="15"/>
      <c r="G11" s="15"/>
      <c r="H11" s="237"/>
      <c r="I11" s="17"/>
      <c r="J11" s="15"/>
      <c r="K11" s="15"/>
      <c r="L11" s="15"/>
      <c r="M11" s="18"/>
    </row>
    <row r="12" spans="1:13">
      <c r="A12" s="13" t="s">
        <v>26</v>
      </c>
      <c r="B12" s="19" t="s">
        <v>27</v>
      </c>
      <c r="C12" s="15"/>
      <c r="D12" s="15"/>
      <c r="E12" s="15"/>
      <c r="F12" s="15"/>
      <c r="G12" s="15"/>
      <c r="H12" s="237"/>
      <c r="I12" s="17"/>
      <c r="J12" s="15"/>
      <c r="K12" s="15"/>
      <c r="L12" s="15"/>
      <c r="M12" s="18"/>
    </row>
    <row r="13" spans="1:13">
      <c r="A13" s="13" t="s">
        <v>28</v>
      </c>
      <c r="B13" s="19" t="s">
        <v>29</v>
      </c>
      <c r="C13" s="15"/>
      <c r="D13" s="15"/>
      <c r="E13" s="15"/>
      <c r="F13" s="15"/>
      <c r="G13" s="15"/>
      <c r="H13" s="237"/>
      <c r="I13" s="17"/>
      <c r="J13" s="15"/>
      <c r="K13" s="15"/>
      <c r="L13" s="15"/>
      <c r="M13" s="18"/>
    </row>
    <row r="14" spans="1:13">
      <c r="A14" s="13" t="s">
        <v>30</v>
      </c>
      <c r="B14" s="19" t="s">
        <v>31</v>
      </c>
      <c r="C14" s="15"/>
      <c r="D14" s="15"/>
      <c r="E14" s="15"/>
      <c r="F14" s="15"/>
      <c r="G14" s="15"/>
      <c r="H14" s="237"/>
      <c r="I14" s="17"/>
      <c r="J14" s="15"/>
      <c r="K14" s="15"/>
      <c r="L14" s="15"/>
      <c r="M14" s="18"/>
    </row>
    <row r="15" spans="1:13">
      <c r="A15" s="13" t="s">
        <v>32</v>
      </c>
      <c r="B15" s="19" t="s">
        <v>33</v>
      </c>
      <c r="C15" s="15"/>
      <c r="D15" s="15"/>
      <c r="E15" s="15"/>
      <c r="F15" s="15"/>
      <c r="G15" s="15"/>
      <c r="H15" s="237"/>
      <c r="I15" s="17"/>
      <c r="J15" s="15"/>
      <c r="K15" s="15"/>
      <c r="L15" s="15"/>
      <c r="M15" s="18"/>
    </row>
    <row r="16" spans="1:13">
      <c r="A16" s="13" t="s">
        <v>34</v>
      </c>
      <c r="B16" s="19" t="s">
        <v>35</v>
      </c>
      <c r="C16" s="15"/>
      <c r="D16" s="15"/>
      <c r="E16" s="15"/>
      <c r="F16" s="15"/>
      <c r="G16" s="15"/>
      <c r="H16" s="237"/>
      <c r="I16" s="17"/>
      <c r="J16" s="15"/>
      <c r="K16" s="15"/>
      <c r="L16" s="15"/>
      <c r="M16" s="18"/>
    </row>
    <row r="17" spans="1:13">
      <c r="A17" s="13" t="s">
        <v>36</v>
      </c>
      <c r="B17" s="19" t="s">
        <v>37</v>
      </c>
      <c r="C17" s="15"/>
      <c r="D17" s="15"/>
      <c r="E17" s="15"/>
      <c r="F17" s="15"/>
      <c r="G17" s="15"/>
      <c r="H17" s="237"/>
      <c r="I17" s="17"/>
      <c r="J17" s="15"/>
      <c r="K17" s="15"/>
      <c r="L17" s="15"/>
      <c r="M17" s="18"/>
    </row>
    <row r="18" spans="1:13">
      <c r="A18" s="22" t="s">
        <v>38</v>
      </c>
      <c r="B18" s="23" t="s">
        <v>39</v>
      </c>
      <c r="C18" s="24"/>
      <c r="D18" s="25"/>
      <c r="E18" s="24"/>
      <c r="F18" s="24"/>
      <c r="G18" s="24"/>
      <c r="H18" s="237"/>
      <c r="I18" s="26"/>
      <c r="J18" s="23"/>
      <c r="K18" s="23"/>
      <c r="L18" s="24"/>
      <c r="M18" s="27"/>
    </row>
    <row r="19" spans="1:13">
      <c r="A19" s="22" t="s">
        <v>40</v>
      </c>
      <c r="B19" s="23" t="s">
        <v>41</v>
      </c>
      <c r="C19" s="24"/>
      <c r="D19" s="24"/>
      <c r="E19" s="24"/>
      <c r="F19" s="24"/>
      <c r="G19" s="24"/>
      <c r="H19" s="237"/>
      <c r="I19" s="26"/>
      <c r="J19" s="23"/>
      <c r="K19" s="23"/>
      <c r="L19" s="24"/>
      <c r="M19" s="27"/>
    </row>
    <row r="20" spans="1:13">
      <c r="A20" s="22" t="s">
        <v>42</v>
      </c>
      <c r="B20" s="23" t="s">
        <v>43</v>
      </c>
      <c r="C20" s="24"/>
      <c r="D20" s="28" t="s">
        <v>44</v>
      </c>
      <c r="E20" s="24"/>
      <c r="F20" s="24"/>
      <c r="G20" s="24"/>
      <c r="H20" s="237"/>
      <c r="I20" s="26"/>
      <c r="J20" s="23"/>
      <c r="K20" s="23"/>
      <c r="L20" s="24"/>
      <c r="M20" s="27"/>
    </row>
    <row r="21" spans="1:13" ht="15.65" thickBot="1">
      <c r="A21" s="29" t="s">
        <v>45</v>
      </c>
      <c r="B21" s="30" t="s">
        <v>46</v>
      </c>
      <c r="C21" s="31"/>
      <c r="D21" s="31"/>
      <c r="E21" s="31"/>
      <c r="F21" s="31"/>
      <c r="G21" s="31"/>
      <c r="H21" s="238"/>
      <c r="I21" s="32"/>
      <c r="J21" s="30"/>
      <c r="K21" s="30"/>
      <c r="L21" s="31"/>
      <c r="M21" s="33"/>
    </row>
    <row r="22" spans="1:13">
      <c r="A22" s="34" t="s">
        <v>47</v>
      </c>
      <c r="B22" s="35" t="s">
        <v>48</v>
      </c>
      <c r="C22" s="36"/>
      <c r="D22" s="37"/>
      <c r="E22" s="36"/>
      <c r="F22" s="36"/>
      <c r="G22" s="38"/>
      <c r="H22" s="240" t="s">
        <v>49</v>
      </c>
      <c r="I22" s="36"/>
      <c r="J22" s="35"/>
      <c r="K22" s="35"/>
      <c r="L22" s="36"/>
      <c r="M22" s="39"/>
    </row>
    <row r="23" spans="1:13">
      <c r="A23" s="40" t="s">
        <v>50</v>
      </c>
      <c r="B23" s="41" t="s">
        <v>51</v>
      </c>
      <c r="C23" s="42"/>
      <c r="D23" s="42"/>
      <c r="E23" s="42"/>
      <c r="F23" s="42"/>
      <c r="G23" s="43"/>
      <c r="H23" s="241"/>
      <c r="I23" s="42"/>
      <c r="J23" s="41"/>
      <c r="K23" s="41"/>
      <c r="L23" s="42"/>
      <c r="M23" s="44"/>
    </row>
    <row r="24" spans="1:13">
      <c r="A24" s="40" t="s">
        <v>52</v>
      </c>
      <c r="B24" s="41" t="s">
        <v>53</v>
      </c>
      <c r="C24" s="42"/>
      <c r="D24" s="45" t="s">
        <v>54</v>
      </c>
      <c r="E24" s="42"/>
      <c r="F24" s="42"/>
      <c r="G24" s="43"/>
      <c r="H24" s="241"/>
      <c r="I24" s="42"/>
      <c r="J24" s="41"/>
      <c r="K24" s="41"/>
      <c r="L24" s="42"/>
      <c r="M24" s="44"/>
    </row>
    <row r="25" spans="1:13">
      <c r="A25" s="40" t="s">
        <v>55</v>
      </c>
      <c r="B25" s="41" t="s">
        <v>56</v>
      </c>
      <c r="C25" s="42"/>
      <c r="D25" s="42"/>
      <c r="E25" s="42"/>
      <c r="F25" s="42"/>
      <c r="G25" s="43"/>
      <c r="H25" s="241"/>
      <c r="I25" s="42"/>
      <c r="J25" s="41"/>
      <c r="K25" s="41"/>
      <c r="L25" s="42"/>
      <c r="M25" s="44"/>
    </row>
    <row r="26" spans="1:13">
      <c r="A26" s="40" t="s">
        <v>57</v>
      </c>
      <c r="B26" s="41" t="s">
        <v>58</v>
      </c>
      <c r="C26" s="42"/>
      <c r="D26" s="42"/>
      <c r="E26" s="42"/>
      <c r="F26" s="42"/>
      <c r="G26" s="43"/>
      <c r="H26" s="241"/>
      <c r="I26" s="42"/>
      <c r="J26" s="41"/>
      <c r="K26" s="41"/>
      <c r="L26" s="42"/>
      <c r="M26" s="44"/>
    </row>
    <row r="27" spans="1:13">
      <c r="A27" s="46" t="s">
        <v>59</v>
      </c>
      <c r="B27" s="47" t="s">
        <v>60</v>
      </c>
      <c r="C27" s="48"/>
      <c r="D27" s="49"/>
      <c r="E27" s="48"/>
      <c r="F27" s="48"/>
      <c r="G27" s="50"/>
      <c r="H27" s="241"/>
      <c r="I27" s="48"/>
      <c r="J27" s="47"/>
      <c r="K27" s="47"/>
      <c r="L27" s="48"/>
      <c r="M27" s="51"/>
    </row>
    <row r="28" spans="1:13">
      <c r="A28" s="46" t="s">
        <v>61</v>
      </c>
      <c r="B28" s="47" t="s">
        <v>62</v>
      </c>
      <c r="C28" s="48"/>
      <c r="D28" s="48"/>
      <c r="E28" s="48"/>
      <c r="F28" s="48"/>
      <c r="G28" s="50"/>
      <c r="H28" s="241"/>
      <c r="I28" s="48"/>
      <c r="J28" s="47"/>
      <c r="K28" s="47"/>
      <c r="L28" s="48"/>
      <c r="M28" s="51"/>
    </row>
    <row r="29" spans="1:13">
      <c r="A29" s="46" t="s">
        <v>63</v>
      </c>
      <c r="B29" s="47" t="s">
        <v>64</v>
      </c>
      <c r="C29" s="48"/>
      <c r="D29" s="52" t="s">
        <v>65</v>
      </c>
      <c r="E29" s="48"/>
      <c r="F29" s="48"/>
      <c r="G29" s="50"/>
      <c r="H29" s="241"/>
      <c r="I29" s="48"/>
      <c r="J29" s="47"/>
      <c r="K29" s="47"/>
      <c r="L29" s="48"/>
      <c r="M29" s="51"/>
    </row>
    <row r="30" spans="1:13">
      <c r="A30" s="46" t="s">
        <v>66</v>
      </c>
      <c r="B30" s="47" t="s">
        <v>67</v>
      </c>
      <c r="C30" s="48"/>
      <c r="D30" s="48"/>
      <c r="E30" s="48"/>
      <c r="F30" s="48"/>
      <c r="G30" s="50"/>
      <c r="H30" s="241"/>
      <c r="I30" s="48"/>
      <c r="J30" s="47"/>
      <c r="K30" s="47"/>
      <c r="L30" s="48"/>
      <c r="M30" s="51"/>
    </row>
    <row r="31" spans="1:13" ht="15.65" thickBot="1">
      <c r="A31" s="53" t="s">
        <v>68</v>
      </c>
      <c r="B31" s="54" t="s">
        <v>69</v>
      </c>
      <c r="C31" s="55"/>
      <c r="D31" s="55"/>
      <c r="E31" s="55"/>
      <c r="F31" s="55"/>
      <c r="G31" s="56"/>
      <c r="H31" s="242"/>
      <c r="I31" s="55"/>
      <c r="J31" s="54"/>
      <c r="K31" s="54"/>
      <c r="L31" s="55"/>
      <c r="M31" s="57"/>
    </row>
    <row r="32" spans="1:13">
      <c r="A32" s="58" t="s">
        <v>70</v>
      </c>
      <c r="B32" s="59" t="s">
        <v>71</v>
      </c>
      <c r="C32" s="60"/>
      <c r="D32" s="61"/>
      <c r="E32" s="62"/>
      <c r="F32" s="62"/>
      <c r="G32" s="63"/>
      <c r="H32" s="243" t="s">
        <v>72</v>
      </c>
      <c r="I32" s="62"/>
      <c r="J32" s="61"/>
      <c r="K32" s="61"/>
      <c r="L32" s="62"/>
      <c r="M32" s="64"/>
    </row>
    <row r="33" spans="1:13">
      <c r="A33" s="65" t="s">
        <v>73</v>
      </c>
      <c r="B33" s="66" t="s">
        <v>74</v>
      </c>
      <c r="C33" s="67"/>
      <c r="D33" s="67"/>
      <c r="E33" s="67"/>
      <c r="F33" s="67"/>
      <c r="G33" s="68"/>
      <c r="H33" s="244"/>
      <c r="I33" s="67"/>
      <c r="J33" s="66"/>
      <c r="K33" s="66"/>
      <c r="L33" s="67"/>
      <c r="M33" s="69"/>
    </row>
    <row r="34" spans="1:13">
      <c r="A34" s="65" t="s">
        <v>75</v>
      </c>
      <c r="B34" s="66" t="s">
        <v>76</v>
      </c>
      <c r="C34" s="67"/>
      <c r="D34" s="70" t="s">
        <v>77</v>
      </c>
      <c r="E34" s="67"/>
      <c r="F34" s="67"/>
      <c r="G34" s="68"/>
      <c r="H34" s="244"/>
      <c r="I34" s="67"/>
      <c r="J34" s="66"/>
      <c r="K34" s="66"/>
      <c r="L34" s="67"/>
      <c r="M34" s="69"/>
    </row>
    <row r="35" spans="1:13">
      <c r="A35" s="65" t="s">
        <v>78</v>
      </c>
      <c r="B35" s="66" t="s">
        <v>79</v>
      </c>
      <c r="C35" s="67"/>
      <c r="D35" s="67"/>
      <c r="E35" s="67"/>
      <c r="F35" s="67"/>
      <c r="G35" s="68"/>
      <c r="H35" s="244"/>
      <c r="I35" s="67"/>
      <c r="J35" s="66"/>
      <c r="K35" s="66"/>
      <c r="L35" s="67"/>
      <c r="M35" s="69"/>
    </row>
    <row r="36" spans="1:13">
      <c r="A36" s="65" t="s">
        <v>80</v>
      </c>
      <c r="B36" s="66" t="s">
        <v>81</v>
      </c>
      <c r="C36" s="67"/>
      <c r="D36" s="67"/>
      <c r="E36" s="67"/>
      <c r="F36" s="67"/>
      <c r="G36" s="68"/>
      <c r="H36" s="244"/>
      <c r="I36" s="67"/>
      <c r="J36" s="66"/>
      <c r="K36" s="66"/>
      <c r="L36" s="67"/>
      <c r="M36" s="69"/>
    </row>
    <row r="37" spans="1:13">
      <c r="A37" s="71" t="s">
        <v>82</v>
      </c>
      <c r="B37" s="72" t="s">
        <v>83</v>
      </c>
      <c r="C37" s="73"/>
      <c r="D37" s="74"/>
      <c r="E37" s="73"/>
      <c r="F37" s="73"/>
      <c r="G37" s="75"/>
      <c r="H37" s="244"/>
      <c r="I37" s="73"/>
      <c r="J37" s="72"/>
      <c r="K37" s="72"/>
      <c r="L37" s="73"/>
      <c r="M37" s="76"/>
    </row>
    <row r="38" spans="1:13">
      <c r="A38" s="71" t="s">
        <v>84</v>
      </c>
      <c r="B38" s="72" t="s">
        <v>85</v>
      </c>
      <c r="C38" s="73"/>
      <c r="D38" s="77" t="s">
        <v>86</v>
      </c>
      <c r="E38" s="73"/>
      <c r="F38" s="73"/>
      <c r="G38" s="75"/>
      <c r="H38" s="244"/>
      <c r="I38" s="73"/>
      <c r="J38" s="72"/>
      <c r="K38" s="72"/>
      <c r="L38" s="73"/>
      <c r="M38" s="76"/>
    </row>
    <row r="39" spans="1:13">
      <c r="A39" s="71" t="s">
        <v>87</v>
      </c>
      <c r="B39" s="72" t="s">
        <v>88</v>
      </c>
      <c r="C39" s="73"/>
      <c r="D39" s="73"/>
      <c r="E39" s="73"/>
      <c r="F39" s="73"/>
      <c r="G39" s="75"/>
      <c r="H39" s="244"/>
      <c r="I39" s="73"/>
      <c r="J39" s="72"/>
      <c r="K39" s="72"/>
      <c r="L39" s="73"/>
      <c r="M39" s="76"/>
    </row>
    <row r="40" spans="1:13">
      <c r="A40" s="78" t="s">
        <v>89</v>
      </c>
      <c r="B40" s="79" t="s">
        <v>90</v>
      </c>
      <c r="C40" s="80"/>
      <c r="D40" s="81"/>
      <c r="E40" s="82"/>
      <c r="F40" s="82"/>
      <c r="G40" s="83"/>
      <c r="H40" s="244"/>
      <c r="I40" s="80"/>
      <c r="J40" s="79"/>
      <c r="K40" s="79"/>
      <c r="L40" s="80"/>
      <c r="M40" s="84"/>
    </row>
    <row r="41" spans="1:13">
      <c r="A41" s="78" t="s">
        <v>91</v>
      </c>
      <c r="B41" s="79" t="s">
        <v>92</v>
      </c>
      <c r="C41" s="80"/>
      <c r="D41" s="80"/>
      <c r="E41" s="80"/>
      <c r="F41" s="80"/>
      <c r="G41" s="83"/>
      <c r="H41" s="244"/>
      <c r="I41" s="80"/>
      <c r="J41" s="79"/>
      <c r="K41" s="79"/>
      <c r="L41" s="80"/>
      <c r="M41" s="84"/>
    </row>
    <row r="42" spans="1:13">
      <c r="A42" s="78" t="s">
        <v>93</v>
      </c>
      <c r="B42" s="79" t="s">
        <v>94</v>
      </c>
      <c r="C42" s="80"/>
      <c r="D42" s="81" t="s">
        <v>95</v>
      </c>
      <c r="E42" s="80"/>
      <c r="F42" s="80"/>
      <c r="G42" s="83"/>
      <c r="H42" s="244"/>
      <c r="I42" s="80"/>
      <c r="J42" s="79"/>
      <c r="K42" s="79"/>
      <c r="L42" s="80"/>
      <c r="M42" s="84"/>
    </row>
    <row r="43" spans="1:13">
      <c r="A43" s="78" t="s">
        <v>96</v>
      </c>
      <c r="B43" s="79" t="s">
        <v>97</v>
      </c>
      <c r="C43" s="80"/>
      <c r="D43" s="80"/>
      <c r="E43" s="80"/>
      <c r="F43" s="80"/>
      <c r="G43" s="83"/>
      <c r="H43" s="244"/>
      <c r="I43" s="80"/>
      <c r="J43" s="79"/>
      <c r="K43" s="79"/>
      <c r="L43" s="80"/>
      <c r="M43" s="84"/>
    </row>
    <row r="44" spans="1:13" ht="15.65" thickBot="1">
      <c r="A44" s="85" t="s">
        <v>98</v>
      </c>
      <c r="B44" s="86" t="s">
        <v>99</v>
      </c>
      <c r="C44" s="87"/>
      <c r="D44" s="87"/>
      <c r="E44" s="87"/>
      <c r="F44" s="87"/>
      <c r="G44" s="88"/>
      <c r="H44" s="245"/>
      <c r="I44" s="87"/>
      <c r="J44" s="86"/>
      <c r="K44" s="86"/>
      <c r="L44" s="87"/>
      <c r="M44" s="89"/>
    </row>
    <row r="45" spans="1:13">
      <c r="A45" s="58" t="s">
        <v>100</v>
      </c>
      <c r="B45" s="59" t="s">
        <v>101</v>
      </c>
      <c r="C45" s="60"/>
      <c r="D45" s="60"/>
      <c r="E45" s="90"/>
      <c r="F45" s="60"/>
      <c r="G45" s="60"/>
      <c r="H45" s="236" t="s">
        <v>102</v>
      </c>
      <c r="I45" s="60"/>
      <c r="J45" s="59"/>
      <c r="K45" s="59"/>
      <c r="L45" s="60"/>
      <c r="M45" s="91"/>
    </row>
    <row r="46" spans="1:13">
      <c r="A46" s="65" t="s">
        <v>103</v>
      </c>
      <c r="B46" s="66" t="s">
        <v>104</v>
      </c>
      <c r="C46" s="67"/>
      <c r="D46" s="67"/>
      <c r="E46" s="67"/>
      <c r="F46" s="67"/>
      <c r="G46" s="67"/>
      <c r="H46" s="237"/>
      <c r="I46" s="67"/>
      <c r="J46" s="66"/>
      <c r="K46" s="66"/>
      <c r="L46" s="67"/>
      <c r="M46" s="69"/>
    </row>
    <row r="47" spans="1:13">
      <c r="A47" s="65" t="s">
        <v>105</v>
      </c>
      <c r="B47" s="66" t="s">
        <v>106</v>
      </c>
      <c r="C47" s="67"/>
      <c r="D47" s="67"/>
      <c r="E47" s="67"/>
      <c r="F47" s="67"/>
      <c r="G47" s="67"/>
      <c r="H47" s="237"/>
      <c r="I47" s="67"/>
      <c r="J47" s="66"/>
      <c r="K47" s="66"/>
      <c r="L47" s="67"/>
      <c r="M47" s="69"/>
    </row>
    <row r="48" spans="1:13">
      <c r="A48" s="65" t="s">
        <v>107</v>
      </c>
      <c r="B48" s="66" t="s">
        <v>108</v>
      </c>
      <c r="C48" s="67"/>
      <c r="D48" s="67"/>
      <c r="E48" s="67"/>
      <c r="F48" s="67"/>
      <c r="G48" s="67"/>
      <c r="H48" s="237"/>
      <c r="I48" s="67"/>
      <c r="J48" s="66"/>
      <c r="K48" s="66"/>
      <c r="L48" s="67"/>
      <c r="M48" s="69"/>
    </row>
    <row r="49" spans="1:13">
      <c r="A49" s="65" t="s">
        <v>109</v>
      </c>
      <c r="B49" s="66" t="s">
        <v>110</v>
      </c>
      <c r="C49" s="67"/>
      <c r="D49" s="67"/>
      <c r="E49" s="92" t="s">
        <v>111</v>
      </c>
      <c r="F49" s="67"/>
      <c r="G49" s="67"/>
      <c r="H49" s="237"/>
      <c r="I49" s="67"/>
      <c r="J49" s="66"/>
      <c r="K49" s="66"/>
      <c r="L49" s="67"/>
      <c r="M49" s="69"/>
    </row>
    <row r="50" spans="1:13">
      <c r="A50" s="65" t="s">
        <v>112</v>
      </c>
      <c r="B50" s="66" t="s">
        <v>113</v>
      </c>
      <c r="C50" s="67"/>
      <c r="D50" s="67"/>
      <c r="E50" s="67"/>
      <c r="F50" s="67"/>
      <c r="G50" s="67"/>
      <c r="H50" s="237"/>
      <c r="I50" s="67"/>
      <c r="J50" s="66"/>
      <c r="K50" s="66"/>
      <c r="L50" s="67"/>
      <c r="M50" s="69"/>
    </row>
    <row r="51" spans="1:13">
      <c r="A51" s="65" t="s">
        <v>114</v>
      </c>
      <c r="B51" s="66" t="s">
        <v>115</v>
      </c>
      <c r="C51" s="67"/>
      <c r="D51" s="67"/>
      <c r="E51" s="67"/>
      <c r="F51" s="67"/>
      <c r="G51" s="67"/>
      <c r="H51" s="237"/>
      <c r="I51" s="67"/>
      <c r="J51" s="66"/>
      <c r="K51" s="66"/>
      <c r="L51" s="67"/>
      <c r="M51" s="69"/>
    </row>
    <row r="52" spans="1:13" ht="15.65" thickBot="1">
      <c r="A52" s="93" t="s">
        <v>116</v>
      </c>
      <c r="B52" s="94" t="s">
        <v>117</v>
      </c>
      <c r="C52" s="95"/>
      <c r="D52" s="95"/>
      <c r="E52" s="95"/>
      <c r="F52" s="95"/>
      <c r="G52" s="95"/>
      <c r="H52" s="238"/>
      <c r="I52" s="95"/>
      <c r="J52" s="94"/>
      <c r="K52" s="94"/>
      <c r="L52" s="95"/>
      <c r="M52" s="96"/>
    </row>
    <row r="53" spans="1:13">
      <c r="A53" s="1" t="s">
        <v>118</v>
      </c>
      <c r="B53" s="97" t="s">
        <v>119</v>
      </c>
      <c r="C53" s="3"/>
      <c r="D53" s="98"/>
      <c r="E53" s="3"/>
      <c r="F53" s="3"/>
      <c r="G53" s="3"/>
      <c r="H53" s="233" t="s">
        <v>120</v>
      </c>
      <c r="I53" s="3"/>
      <c r="J53" s="97"/>
      <c r="K53" s="97"/>
      <c r="L53" s="3"/>
      <c r="M53" s="6"/>
    </row>
    <row r="54" spans="1:13">
      <c r="A54" s="7" t="s">
        <v>121</v>
      </c>
      <c r="B54" s="99" t="s">
        <v>122</v>
      </c>
      <c r="C54" s="9"/>
      <c r="D54" s="9"/>
      <c r="E54" s="9"/>
      <c r="F54" s="9"/>
      <c r="G54" s="9"/>
      <c r="H54" s="234"/>
      <c r="I54" s="9"/>
      <c r="J54" s="99"/>
      <c r="K54" s="99"/>
      <c r="L54" s="9"/>
      <c r="M54" s="11"/>
    </row>
    <row r="55" spans="1:13">
      <c r="A55" s="7" t="s">
        <v>123</v>
      </c>
      <c r="B55" s="99" t="s">
        <v>124</v>
      </c>
      <c r="C55" s="9"/>
      <c r="D55" s="100" t="s">
        <v>125</v>
      </c>
      <c r="E55" s="9"/>
      <c r="F55" s="9"/>
      <c r="G55" s="9"/>
      <c r="H55" s="234"/>
      <c r="I55" s="9"/>
      <c r="J55" s="99"/>
      <c r="K55" s="99"/>
      <c r="L55" s="9"/>
      <c r="M55" s="11"/>
    </row>
    <row r="56" spans="1:13">
      <c r="A56" s="7" t="s">
        <v>126</v>
      </c>
      <c r="B56" s="99" t="s">
        <v>127</v>
      </c>
      <c r="C56" s="9"/>
      <c r="D56" s="9"/>
      <c r="E56" s="9"/>
      <c r="F56" s="9"/>
      <c r="G56" s="9"/>
      <c r="H56" s="234"/>
      <c r="I56" s="9"/>
      <c r="J56" s="99"/>
      <c r="K56" s="99"/>
      <c r="L56" s="9"/>
      <c r="M56" s="11"/>
    </row>
    <row r="57" spans="1:13">
      <c r="A57" s="7" t="s">
        <v>128</v>
      </c>
      <c r="B57" s="99" t="s">
        <v>129</v>
      </c>
      <c r="C57" s="9"/>
      <c r="D57" s="9"/>
      <c r="E57" s="9"/>
      <c r="F57" s="9"/>
      <c r="G57" s="9"/>
      <c r="H57" s="234"/>
      <c r="I57" s="9"/>
      <c r="J57" s="99"/>
      <c r="K57" s="99"/>
      <c r="L57" s="9"/>
      <c r="M57" s="11"/>
    </row>
    <row r="58" spans="1:13">
      <c r="A58" s="46" t="s">
        <v>130</v>
      </c>
      <c r="B58" s="47" t="s">
        <v>131</v>
      </c>
      <c r="C58" s="48"/>
      <c r="D58" s="49"/>
      <c r="E58" s="48"/>
      <c r="F58" s="48"/>
      <c r="G58" s="48"/>
      <c r="H58" s="234"/>
      <c r="I58" s="48"/>
      <c r="J58" s="47"/>
      <c r="K58" s="47"/>
      <c r="L58" s="48"/>
      <c r="M58" s="51"/>
    </row>
    <row r="59" spans="1:13">
      <c r="A59" s="46" t="s">
        <v>132</v>
      </c>
      <c r="B59" s="47" t="s">
        <v>133</v>
      </c>
      <c r="C59" s="48"/>
      <c r="D59" s="48"/>
      <c r="E59" s="48"/>
      <c r="F59" s="48"/>
      <c r="G59" s="48"/>
      <c r="H59" s="234"/>
      <c r="I59" s="48"/>
      <c r="J59" s="47"/>
      <c r="K59" s="47"/>
      <c r="L59" s="48"/>
      <c r="M59" s="51"/>
    </row>
    <row r="60" spans="1:13">
      <c r="A60" s="46" t="s">
        <v>134</v>
      </c>
      <c r="B60" s="47" t="s">
        <v>135</v>
      </c>
      <c r="C60" s="48"/>
      <c r="D60" s="48"/>
      <c r="E60" s="48"/>
      <c r="F60" s="48"/>
      <c r="G60" s="48"/>
      <c r="H60" s="234"/>
      <c r="I60" s="48"/>
      <c r="J60" s="47"/>
      <c r="K60" s="47"/>
      <c r="L60" s="48"/>
      <c r="M60" s="51"/>
    </row>
    <row r="61" spans="1:13">
      <c r="A61" s="46" t="s">
        <v>136</v>
      </c>
      <c r="B61" s="47" t="s">
        <v>137</v>
      </c>
      <c r="C61" s="48"/>
      <c r="D61" s="48"/>
      <c r="E61" s="48"/>
      <c r="F61" s="48"/>
      <c r="G61" s="48"/>
      <c r="H61" s="234"/>
      <c r="I61" s="48"/>
      <c r="J61" s="47"/>
      <c r="K61" s="47"/>
      <c r="L61" s="48"/>
      <c r="M61" s="51"/>
    </row>
    <row r="62" spans="1:13">
      <c r="A62" s="46" t="s">
        <v>138</v>
      </c>
      <c r="B62" s="47" t="s">
        <v>139</v>
      </c>
      <c r="C62" s="48"/>
      <c r="D62" s="48"/>
      <c r="E62" s="48"/>
      <c r="F62" s="48"/>
      <c r="G62" s="48"/>
      <c r="H62" s="234"/>
      <c r="I62" s="48"/>
      <c r="J62" s="47"/>
      <c r="K62" s="47"/>
      <c r="L62" s="48"/>
      <c r="M62" s="51"/>
    </row>
    <row r="63" spans="1:13">
      <c r="A63" s="46" t="s">
        <v>140</v>
      </c>
      <c r="B63" s="47" t="s">
        <v>141</v>
      </c>
      <c r="C63" s="48"/>
      <c r="D63" s="52" t="s">
        <v>142</v>
      </c>
      <c r="E63" s="48"/>
      <c r="F63" s="48"/>
      <c r="G63" s="48"/>
      <c r="H63" s="234"/>
      <c r="I63" s="48"/>
      <c r="J63" s="47"/>
      <c r="K63" s="47"/>
      <c r="L63" s="48"/>
      <c r="M63" s="51"/>
    </row>
    <row r="64" spans="1:13">
      <c r="A64" s="46" t="s">
        <v>143</v>
      </c>
      <c r="B64" s="47" t="s">
        <v>144</v>
      </c>
      <c r="C64" s="48"/>
      <c r="D64" s="48"/>
      <c r="E64" s="48"/>
      <c r="F64" s="48"/>
      <c r="G64" s="48"/>
      <c r="H64" s="234"/>
      <c r="I64" s="48"/>
      <c r="J64" s="47"/>
      <c r="K64" s="47"/>
      <c r="L64" s="48"/>
      <c r="M64" s="51"/>
    </row>
    <row r="65" spans="1:13">
      <c r="A65" s="46" t="s">
        <v>145</v>
      </c>
      <c r="B65" s="47" t="s">
        <v>146</v>
      </c>
      <c r="C65" s="48"/>
      <c r="D65" s="48"/>
      <c r="E65" s="48"/>
      <c r="F65" s="48"/>
      <c r="G65" s="48"/>
      <c r="H65" s="234"/>
      <c r="I65" s="48"/>
      <c r="J65" s="47"/>
      <c r="K65" s="47"/>
      <c r="L65" s="48"/>
      <c r="M65" s="51"/>
    </row>
    <row r="66" spans="1:13">
      <c r="A66" s="46" t="s">
        <v>147</v>
      </c>
      <c r="B66" s="47" t="s">
        <v>148</v>
      </c>
      <c r="C66" s="48"/>
      <c r="D66" s="48"/>
      <c r="E66" s="48"/>
      <c r="F66" s="48"/>
      <c r="G66" s="48"/>
      <c r="H66" s="234"/>
      <c r="I66" s="48"/>
      <c r="J66" s="47"/>
      <c r="K66" s="47"/>
      <c r="L66" s="48"/>
      <c r="M66" s="51"/>
    </row>
    <row r="67" spans="1:13">
      <c r="A67" s="46" t="s">
        <v>149</v>
      </c>
      <c r="B67" s="47" t="s">
        <v>150</v>
      </c>
      <c r="C67" s="48"/>
      <c r="D67" s="48"/>
      <c r="E67" s="48"/>
      <c r="F67" s="48"/>
      <c r="G67" s="48"/>
      <c r="H67" s="234"/>
      <c r="I67" s="48"/>
      <c r="J67" s="47"/>
      <c r="K67" s="47"/>
      <c r="L67" s="48"/>
      <c r="M67" s="51"/>
    </row>
    <row r="68" spans="1:13">
      <c r="A68" s="46" t="s">
        <v>151</v>
      </c>
      <c r="B68" s="47" t="s">
        <v>152</v>
      </c>
      <c r="C68" s="48"/>
      <c r="D68" s="48"/>
      <c r="E68" s="48"/>
      <c r="F68" s="48"/>
      <c r="G68" s="48"/>
      <c r="H68" s="234"/>
      <c r="I68" s="48"/>
      <c r="J68" s="47"/>
      <c r="K68" s="47"/>
      <c r="L68" s="48"/>
      <c r="M68" s="51"/>
    </row>
    <row r="69" spans="1:13">
      <c r="A69" s="46" t="s">
        <v>153</v>
      </c>
      <c r="B69" s="47" t="s">
        <v>154</v>
      </c>
      <c r="C69" s="48"/>
      <c r="D69" s="48"/>
      <c r="E69" s="48"/>
      <c r="F69" s="48"/>
      <c r="G69" s="48"/>
      <c r="H69" s="234"/>
      <c r="I69" s="48"/>
      <c r="J69" s="47"/>
      <c r="K69" s="47"/>
      <c r="L69" s="48"/>
      <c r="M69" s="51"/>
    </row>
    <row r="70" spans="1:13" ht="15.65" thickBot="1">
      <c r="A70" s="53" t="s">
        <v>155</v>
      </c>
      <c r="B70" s="54" t="s">
        <v>156</v>
      </c>
      <c r="C70" s="55"/>
      <c r="D70" s="55"/>
      <c r="E70" s="55"/>
      <c r="F70" s="55"/>
      <c r="G70" s="55"/>
      <c r="H70" s="235"/>
      <c r="I70" s="55"/>
      <c r="J70" s="54"/>
      <c r="K70" s="54"/>
      <c r="L70" s="55"/>
      <c r="M70" s="57"/>
    </row>
    <row r="71" spans="1:13">
      <c r="A71" s="101" t="s">
        <v>157</v>
      </c>
      <c r="B71" s="102" t="s">
        <v>158</v>
      </c>
      <c r="C71" s="103"/>
      <c r="D71" s="104"/>
      <c r="E71" s="103"/>
      <c r="F71" s="103"/>
      <c r="G71" s="15"/>
      <c r="H71" s="103"/>
      <c r="I71" s="103"/>
      <c r="J71" s="105"/>
      <c r="K71" s="105"/>
      <c r="L71" s="103"/>
      <c r="M71" s="106"/>
    </row>
    <row r="72" spans="1:13">
      <c r="A72" s="13" t="s">
        <v>159</v>
      </c>
      <c r="B72" s="102" t="s">
        <v>160</v>
      </c>
      <c r="C72" s="15"/>
      <c r="D72" s="15"/>
      <c r="E72" s="15"/>
      <c r="F72" s="15"/>
      <c r="G72" s="15"/>
      <c r="H72" s="107" t="s">
        <v>161</v>
      </c>
      <c r="I72" s="108"/>
      <c r="J72" s="109"/>
      <c r="K72" s="109"/>
      <c r="L72" s="15"/>
      <c r="M72" s="18"/>
    </row>
    <row r="73" spans="1:13">
      <c r="A73" s="13" t="s">
        <v>162</v>
      </c>
      <c r="B73" s="102" t="s">
        <v>163</v>
      </c>
      <c r="C73" s="15"/>
      <c r="D73" s="21" t="s">
        <v>164</v>
      </c>
      <c r="E73" s="15"/>
      <c r="F73" s="20"/>
      <c r="G73" s="15"/>
      <c r="H73" s="15"/>
      <c r="I73" s="15"/>
      <c r="J73" s="19"/>
      <c r="K73" s="19"/>
      <c r="L73" s="15"/>
      <c r="M73" s="18"/>
    </row>
    <row r="74" spans="1:13" ht="15.65" thickBot="1">
      <c r="A74" s="110" t="s">
        <v>165</v>
      </c>
      <c r="B74" s="102" t="s">
        <v>166</v>
      </c>
      <c r="C74" s="111"/>
      <c r="D74" s="111"/>
      <c r="E74" s="111"/>
      <c r="F74" s="111"/>
      <c r="G74" s="111"/>
      <c r="H74" s="111"/>
      <c r="I74" s="111"/>
      <c r="J74" s="112"/>
      <c r="K74" s="112"/>
      <c r="L74" s="111"/>
      <c r="M74" s="113"/>
    </row>
    <row r="75" spans="1:13" ht="15.65" thickBot="1">
      <c r="A75" s="114" t="s">
        <v>167</v>
      </c>
      <c r="B75" s="115" t="s">
        <v>168</v>
      </c>
      <c r="C75" s="116"/>
      <c r="D75" s="117" t="s">
        <v>169</v>
      </c>
      <c r="E75" s="116"/>
      <c r="F75" s="116"/>
      <c r="G75" s="116"/>
      <c r="H75" s="116"/>
      <c r="I75" s="116"/>
      <c r="J75" s="118"/>
      <c r="K75" s="118"/>
      <c r="L75" s="116"/>
      <c r="M75" s="119"/>
    </row>
  </sheetData>
  <mergeCells count="6">
    <mergeCell ref="H53:H70"/>
    <mergeCell ref="H1:H21"/>
    <mergeCell ref="D3:G3"/>
    <mergeCell ref="H22:H31"/>
    <mergeCell ref="H32:H44"/>
    <mergeCell ref="H45:H5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235"/>
  <sheetViews>
    <sheetView showGridLines="0" tabSelected="1" zoomScaleNormal="100" workbookViewId="0">
      <selection activeCell="I59" sqref="I59"/>
    </sheetView>
  </sheetViews>
  <sheetFormatPr defaultRowHeight="15.05"/>
  <cols>
    <col min="1" max="1" width="43.44140625" style="174" customWidth="1"/>
    <col min="2" max="2" width="8.109375" style="174" bestFit="1" customWidth="1"/>
    <col min="3" max="3" width="17.33203125" style="174" customWidth="1"/>
    <col min="4" max="4" width="12" style="174" bestFit="1" customWidth="1"/>
    <col min="5" max="5" width="10.88671875" style="174" customWidth="1"/>
    <col min="6" max="6" width="8.109375" style="174" bestFit="1" customWidth="1"/>
    <col min="7" max="7" width="18" style="174" customWidth="1"/>
    <col min="8" max="8" width="12.6640625" style="174" customWidth="1"/>
    <col min="9" max="9" width="9.6640625" style="174" customWidth="1"/>
    <col min="10" max="10" width="8.109375" style="174" bestFit="1" customWidth="1"/>
    <col min="11" max="11" width="16.88671875" style="174" customWidth="1"/>
    <col min="12" max="12" width="13.109375" style="174" customWidth="1"/>
    <col min="13" max="13" width="10.88671875" style="174" customWidth="1"/>
    <col min="14" max="14" width="8.109375" style="174" bestFit="1" customWidth="1"/>
    <col min="15" max="15" width="17.109375" style="174" customWidth="1"/>
    <col min="16" max="16" width="12.88671875" style="174" customWidth="1"/>
    <col min="17" max="17" width="10.109375" style="174" customWidth="1"/>
    <col min="18" max="18" width="8.109375" style="174" bestFit="1" customWidth="1"/>
    <col min="19" max="19" width="18.33203125" style="174" customWidth="1"/>
    <col min="20" max="20" width="13.77734375" style="174" customWidth="1"/>
    <col min="21" max="21" width="10.109375" style="174" customWidth="1"/>
    <col min="22" max="22" width="8.109375" style="174" bestFit="1" customWidth="1"/>
    <col min="23" max="23" width="17.44140625" style="174" customWidth="1"/>
    <col min="24" max="24" width="12" style="174" bestFit="1" customWidth="1"/>
    <col min="25" max="25" width="9.5546875" style="174" customWidth="1"/>
    <col min="26" max="26" width="40" style="174" bestFit="1" customWidth="1"/>
    <col min="27" max="27" width="10.109375" style="174" customWidth="1"/>
    <col min="28" max="16384" width="8.88671875" style="174"/>
  </cols>
  <sheetData>
    <row r="2" spans="1:27" s="224" customFormat="1" ht="14.4" customHeight="1">
      <c r="A2" s="258" t="s">
        <v>282</v>
      </c>
      <c r="B2" s="258"/>
      <c r="C2" s="258"/>
      <c r="D2" s="258"/>
      <c r="E2" s="258"/>
      <c r="F2" s="258"/>
      <c r="G2" s="258"/>
      <c r="H2" s="258" t="s">
        <v>310</v>
      </c>
      <c r="I2" s="258"/>
      <c r="J2" s="258"/>
      <c r="K2" s="258"/>
      <c r="L2" s="258"/>
      <c r="M2" s="258"/>
      <c r="N2" s="258"/>
      <c r="O2" s="258"/>
      <c r="U2" s="227"/>
    </row>
    <row r="3" spans="1:27" s="224" customFormat="1" ht="19.899999999999999" customHeight="1">
      <c r="A3" s="264" t="s">
        <v>330</v>
      </c>
      <c r="B3" s="264"/>
      <c r="C3" s="264"/>
      <c r="D3" s="264"/>
      <c r="E3" s="264"/>
      <c r="F3" s="264"/>
      <c r="G3" s="264"/>
      <c r="H3" s="264" t="s">
        <v>331</v>
      </c>
      <c r="I3" s="264"/>
      <c r="J3" s="264"/>
      <c r="K3" s="264"/>
      <c r="L3" s="264"/>
      <c r="M3" s="264"/>
      <c r="N3" s="264"/>
      <c r="O3" s="264"/>
      <c r="U3" s="225"/>
      <c r="V3" s="225"/>
      <c r="W3" s="225"/>
      <c r="X3" s="225"/>
      <c r="Y3" s="225"/>
      <c r="Z3" s="226"/>
      <c r="AA3" s="226"/>
    </row>
    <row r="4" spans="1:27" ht="15.05" customHeight="1" thickBot="1">
      <c r="A4" s="175" t="s">
        <v>170</v>
      </c>
      <c r="B4" s="176"/>
      <c r="C4" s="176"/>
      <c r="D4" s="176"/>
      <c r="E4" s="176"/>
      <c r="F4" s="176"/>
      <c r="G4" s="177"/>
      <c r="H4" s="178"/>
      <c r="I4" s="178"/>
      <c r="J4" s="178"/>
      <c r="K4" s="178"/>
      <c r="L4" s="178"/>
      <c r="M4" s="178"/>
      <c r="N4" s="178"/>
      <c r="O4" s="273"/>
      <c r="P4" s="273"/>
      <c r="Q4" s="273"/>
      <c r="R4" s="273"/>
      <c r="S4" s="177"/>
      <c r="T4" s="178"/>
      <c r="U4" s="178"/>
      <c r="V4" s="178"/>
      <c r="W4" s="178"/>
      <c r="X4" s="178"/>
      <c r="Y4" s="178"/>
      <c r="Z4" s="228" t="s">
        <v>329</v>
      </c>
      <c r="AA4" s="179"/>
    </row>
    <row r="5" spans="1:27" ht="21.95" customHeight="1">
      <c r="A5" s="274" t="s">
        <v>274</v>
      </c>
      <c r="B5" s="267" t="s">
        <v>280</v>
      </c>
      <c r="C5" s="268"/>
      <c r="D5" s="268"/>
      <c r="E5" s="269"/>
      <c r="F5" s="252" t="s">
        <v>284</v>
      </c>
      <c r="G5" s="253"/>
      <c r="H5" s="253"/>
      <c r="I5" s="259"/>
      <c r="J5" s="252" t="s">
        <v>286</v>
      </c>
      <c r="K5" s="253"/>
      <c r="L5" s="253"/>
      <c r="M5" s="259"/>
      <c r="N5" s="252" t="s">
        <v>296</v>
      </c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4"/>
      <c r="Z5" s="277" t="s">
        <v>172</v>
      </c>
      <c r="AA5" s="180"/>
    </row>
    <row r="6" spans="1:27" ht="26.3" customHeight="1">
      <c r="A6" s="275"/>
      <c r="B6" s="270"/>
      <c r="C6" s="271"/>
      <c r="D6" s="271"/>
      <c r="E6" s="272"/>
      <c r="F6" s="260"/>
      <c r="G6" s="261"/>
      <c r="H6" s="261"/>
      <c r="I6" s="262"/>
      <c r="J6" s="260"/>
      <c r="K6" s="261"/>
      <c r="L6" s="261"/>
      <c r="M6" s="262"/>
      <c r="N6" s="246" t="s">
        <v>328</v>
      </c>
      <c r="O6" s="255"/>
      <c r="P6" s="255"/>
      <c r="Q6" s="256"/>
      <c r="R6" s="246" t="s">
        <v>298</v>
      </c>
      <c r="S6" s="255"/>
      <c r="T6" s="255"/>
      <c r="U6" s="256"/>
      <c r="V6" s="246" t="s">
        <v>299</v>
      </c>
      <c r="W6" s="255"/>
      <c r="X6" s="255"/>
      <c r="Y6" s="257"/>
      <c r="Z6" s="278"/>
      <c r="AA6" s="180"/>
    </row>
    <row r="7" spans="1:27" ht="47.6" customHeight="1">
      <c r="A7" s="275"/>
      <c r="B7" s="265" t="s">
        <v>311</v>
      </c>
      <c r="C7" s="246" t="s">
        <v>324</v>
      </c>
      <c r="D7" s="255"/>
      <c r="E7" s="255"/>
      <c r="F7" s="249" t="s">
        <v>311</v>
      </c>
      <c r="G7" s="246" t="s">
        <v>325</v>
      </c>
      <c r="H7" s="255"/>
      <c r="I7" s="255"/>
      <c r="J7" s="249" t="s">
        <v>311</v>
      </c>
      <c r="K7" s="246" t="s">
        <v>325</v>
      </c>
      <c r="L7" s="255"/>
      <c r="M7" s="256"/>
      <c r="N7" s="249" t="s">
        <v>311</v>
      </c>
      <c r="O7" s="246" t="s">
        <v>325</v>
      </c>
      <c r="P7" s="247"/>
      <c r="Q7" s="248"/>
      <c r="R7" s="249" t="s">
        <v>311</v>
      </c>
      <c r="S7" s="246" t="s">
        <v>325</v>
      </c>
      <c r="T7" s="247"/>
      <c r="U7" s="248"/>
      <c r="V7" s="249" t="s">
        <v>311</v>
      </c>
      <c r="W7" s="246" t="s">
        <v>325</v>
      </c>
      <c r="X7" s="247"/>
      <c r="Y7" s="251"/>
      <c r="Z7" s="278"/>
      <c r="AA7" s="180"/>
    </row>
    <row r="8" spans="1:27" s="186" customFormat="1" ht="46.8" customHeight="1" thickBot="1">
      <c r="A8" s="276"/>
      <c r="B8" s="266"/>
      <c r="C8" s="181" t="s">
        <v>326</v>
      </c>
      <c r="D8" s="182" t="s">
        <v>322</v>
      </c>
      <c r="E8" s="183" t="s">
        <v>313</v>
      </c>
      <c r="F8" s="263"/>
      <c r="G8" s="181" t="s">
        <v>327</v>
      </c>
      <c r="H8" s="182" t="s">
        <v>314</v>
      </c>
      <c r="I8" s="183" t="s">
        <v>313</v>
      </c>
      <c r="J8" s="263"/>
      <c r="K8" s="181" t="s">
        <v>326</v>
      </c>
      <c r="L8" s="182" t="s">
        <v>312</v>
      </c>
      <c r="M8" s="181" t="s">
        <v>313</v>
      </c>
      <c r="N8" s="250"/>
      <c r="O8" s="181" t="s">
        <v>326</v>
      </c>
      <c r="P8" s="182" t="s">
        <v>323</v>
      </c>
      <c r="Q8" s="181" t="s">
        <v>313</v>
      </c>
      <c r="R8" s="250"/>
      <c r="S8" s="181" t="s">
        <v>326</v>
      </c>
      <c r="T8" s="182" t="s">
        <v>312</v>
      </c>
      <c r="U8" s="181" t="s">
        <v>313</v>
      </c>
      <c r="V8" s="250"/>
      <c r="W8" s="181" t="s">
        <v>326</v>
      </c>
      <c r="X8" s="182" t="s">
        <v>312</v>
      </c>
      <c r="Y8" s="184" t="s">
        <v>313</v>
      </c>
      <c r="Z8" s="279"/>
      <c r="AA8" s="185"/>
    </row>
    <row r="9" spans="1:27" ht="14.4" customHeight="1">
      <c r="A9" s="308" t="s">
        <v>173</v>
      </c>
      <c r="B9" s="310">
        <f>SUM(B11,B19,B28,B33,B39,B46,B53,B60,B65,B72,B82,B89,B104)</f>
        <v>903609</v>
      </c>
      <c r="C9" s="303">
        <f t="shared" ref="C9:Y9" si="0">SUM(C11,C19,C28,C33,C39,C46,C53,C60,C65,C72,C82,C89,C104)</f>
        <v>531008.50199999998</v>
      </c>
      <c r="D9" s="312">
        <f t="shared" si="0"/>
        <v>244336.041</v>
      </c>
      <c r="E9" s="301">
        <f>SUM(E11,E19,E28,E33,E39,E46,E53,E60,E65,E72,E82,E89,E104)</f>
        <v>52191.51999999999</v>
      </c>
      <c r="F9" s="303">
        <f t="shared" si="0"/>
        <v>512659</v>
      </c>
      <c r="G9" s="301">
        <f t="shared" si="0"/>
        <v>464071.07399999996</v>
      </c>
      <c r="H9" s="303">
        <f t="shared" si="0"/>
        <v>9240.6930000000011</v>
      </c>
      <c r="I9" s="301">
        <f t="shared" si="0"/>
        <v>7</v>
      </c>
      <c r="J9" s="303">
        <f>SUM(J11,J19,J28,J33,J39,J46,J53,J60,J65,J72,J82,J89,J104)</f>
        <v>97124</v>
      </c>
      <c r="K9" s="301">
        <f t="shared" si="0"/>
        <v>16547.252</v>
      </c>
      <c r="L9" s="303">
        <f t="shared" si="0"/>
        <v>145650.52299999999</v>
      </c>
      <c r="M9" s="301">
        <f t="shared" si="0"/>
        <v>188.75</v>
      </c>
      <c r="N9" s="303">
        <f>SUM(N11,N19,N28,N33,N39,N46,N53,N60,N65,N72,N82,N89,N104)</f>
        <v>140025</v>
      </c>
      <c r="O9" s="303">
        <f t="shared" si="0"/>
        <v>319.5</v>
      </c>
      <c r="P9" s="301">
        <f t="shared" si="0"/>
        <v>193.37</v>
      </c>
      <c r="Q9" s="303">
        <f t="shared" si="0"/>
        <v>41240.636999999995</v>
      </c>
      <c r="R9" s="301">
        <f t="shared" si="0"/>
        <v>152209</v>
      </c>
      <c r="S9" s="303">
        <f t="shared" si="0"/>
        <v>50062.925999999999</v>
      </c>
      <c r="T9" s="301">
        <f t="shared" si="0"/>
        <v>88438.665000000008</v>
      </c>
      <c r="U9" s="303">
        <f t="shared" si="0"/>
        <v>10635.362999999999</v>
      </c>
      <c r="V9" s="301">
        <f t="shared" si="0"/>
        <v>1592</v>
      </c>
      <c r="W9" s="303">
        <f t="shared" si="0"/>
        <v>7.75</v>
      </c>
      <c r="X9" s="303">
        <f t="shared" si="0"/>
        <v>812.79000000000008</v>
      </c>
      <c r="Y9" s="317">
        <f>SUM(Y11,Y19,Y28,Y33,Y39,Y46,Y53,Y60,Y65,Y72,Y82,Y89,Y104)</f>
        <v>119.76999999999998</v>
      </c>
      <c r="Z9" s="316" t="s">
        <v>174</v>
      </c>
      <c r="AA9" s="180"/>
    </row>
    <row r="10" spans="1:27">
      <c r="A10" s="309"/>
      <c r="B10" s="311"/>
      <c r="C10" s="304"/>
      <c r="D10" s="313"/>
      <c r="E10" s="302"/>
      <c r="F10" s="304"/>
      <c r="G10" s="302"/>
      <c r="H10" s="304"/>
      <c r="I10" s="302"/>
      <c r="J10" s="304"/>
      <c r="K10" s="302"/>
      <c r="L10" s="304"/>
      <c r="M10" s="302"/>
      <c r="N10" s="304"/>
      <c r="O10" s="304"/>
      <c r="P10" s="302"/>
      <c r="Q10" s="304"/>
      <c r="R10" s="302"/>
      <c r="S10" s="304"/>
      <c r="T10" s="302"/>
      <c r="U10" s="304"/>
      <c r="V10" s="302"/>
      <c r="W10" s="304"/>
      <c r="X10" s="304"/>
      <c r="Y10" s="318"/>
      <c r="Z10" s="293"/>
      <c r="AA10" s="180"/>
    </row>
    <row r="11" spans="1:27">
      <c r="A11" s="309" t="s">
        <v>175</v>
      </c>
      <c r="B11" s="314">
        <f>SUM(B13:B18)</f>
        <v>49033</v>
      </c>
      <c r="C11" s="307">
        <f>SUM(C13:C18)</f>
        <v>25627.23</v>
      </c>
      <c r="D11" s="307">
        <f t="shared" ref="D11:X11" si="1">SUM(D13:D18)</f>
        <v>66753.490999999995</v>
      </c>
      <c r="E11" s="315">
        <f>SUM(E13:E18)</f>
        <v>1E-3</v>
      </c>
      <c r="F11" s="307">
        <f>SUM(F13:F18)</f>
        <v>22199</v>
      </c>
      <c r="G11" s="306">
        <f t="shared" si="1"/>
        <v>22324.629999999997</v>
      </c>
      <c r="H11" s="307">
        <f t="shared" si="1"/>
        <v>1586.89</v>
      </c>
      <c r="I11" s="306">
        <f>SUM(I13:I18)</f>
        <v>0</v>
      </c>
      <c r="J11" s="307">
        <f>SUM(J13:J18)</f>
        <v>26830</v>
      </c>
      <c r="K11" s="306">
        <f t="shared" si="1"/>
        <v>3302.6</v>
      </c>
      <c r="L11" s="307">
        <f t="shared" si="1"/>
        <v>65166.601000000002</v>
      </c>
      <c r="M11" s="306">
        <f t="shared" si="1"/>
        <v>0</v>
      </c>
      <c r="N11" s="307">
        <f t="shared" si="1"/>
        <v>4</v>
      </c>
      <c r="O11" s="307">
        <f t="shared" si="1"/>
        <v>0</v>
      </c>
      <c r="P11" s="306">
        <f t="shared" si="1"/>
        <v>0</v>
      </c>
      <c r="Q11" s="307">
        <f t="shared" si="1"/>
        <v>1E-3</v>
      </c>
      <c r="R11" s="306">
        <f t="shared" si="1"/>
        <v>0</v>
      </c>
      <c r="S11" s="307">
        <f t="shared" si="1"/>
        <v>0</v>
      </c>
      <c r="T11" s="306">
        <f t="shared" si="1"/>
        <v>0</v>
      </c>
      <c r="U11" s="307">
        <f t="shared" si="1"/>
        <v>0</v>
      </c>
      <c r="V11" s="306">
        <f t="shared" si="1"/>
        <v>0</v>
      </c>
      <c r="W11" s="307">
        <f t="shared" si="1"/>
        <v>0</v>
      </c>
      <c r="X11" s="307">
        <f t="shared" si="1"/>
        <v>0</v>
      </c>
      <c r="Y11" s="319">
        <f>SUM(Y13:Y18)</f>
        <v>0</v>
      </c>
      <c r="Z11" s="293" t="s">
        <v>176</v>
      </c>
      <c r="AA11" s="180"/>
    </row>
    <row r="12" spans="1:27">
      <c r="A12" s="309"/>
      <c r="B12" s="314"/>
      <c r="C12" s="307"/>
      <c r="D12" s="307"/>
      <c r="E12" s="315"/>
      <c r="F12" s="307"/>
      <c r="G12" s="306"/>
      <c r="H12" s="307"/>
      <c r="I12" s="306"/>
      <c r="J12" s="307"/>
      <c r="K12" s="306"/>
      <c r="L12" s="307"/>
      <c r="M12" s="306"/>
      <c r="N12" s="307"/>
      <c r="O12" s="307"/>
      <c r="P12" s="306"/>
      <c r="Q12" s="307"/>
      <c r="R12" s="306"/>
      <c r="S12" s="307"/>
      <c r="T12" s="306"/>
      <c r="U12" s="307"/>
      <c r="V12" s="306"/>
      <c r="W12" s="307"/>
      <c r="X12" s="307"/>
      <c r="Y12" s="319"/>
      <c r="Z12" s="293"/>
      <c r="AA12" s="180"/>
    </row>
    <row r="13" spans="1:27">
      <c r="A13" s="187" t="s">
        <v>1</v>
      </c>
      <c r="B13" s="188">
        <f>SUM(F13,J13,N13,R13,V13)</f>
        <v>3172</v>
      </c>
      <c r="C13" s="189">
        <f>(SUM(G13,K13,O13,S13,W13))</f>
        <v>2616.6040000000003</v>
      </c>
      <c r="D13" s="189">
        <f>(SUM(H13,L13,P13,T13,X13))</f>
        <v>1148.3600000000001</v>
      </c>
      <c r="E13" s="189">
        <f>(SUM(I13,M13,Q13,U13,Y13))</f>
        <v>1E-3</v>
      </c>
      <c r="F13" s="229">
        <v>2418</v>
      </c>
      <c r="G13" s="230">
        <v>2236.6840000000002</v>
      </c>
      <c r="H13" s="229">
        <v>352.16</v>
      </c>
      <c r="I13" s="230" t="s">
        <v>304</v>
      </c>
      <c r="J13" s="216">
        <v>750</v>
      </c>
      <c r="K13" s="217">
        <v>379.92</v>
      </c>
      <c r="L13" s="216">
        <v>796.2</v>
      </c>
      <c r="M13" s="217" t="s">
        <v>304</v>
      </c>
      <c r="N13" s="216">
        <v>4</v>
      </c>
      <c r="O13" s="217" t="s">
        <v>304</v>
      </c>
      <c r="P13" s="216" t="s">
        <v>304</v>
      </c>
      <c r="Q13" s="217">
        <v>1E-3</v>
      </c>
      <c r="R13" s="218" t="s">
        <v>304</v>
      </c>
      <c r="S13" s="217" t="s">
        <v>304</v>
      </c>
      <c r="T13" s="216" t="s">
        <v>304</v>
      </c>
      <c r="U13" s="217" t="s">
        <v>304</v>
      </c>
      <c r="V13" s="218" t="s">
        <v>304</v>
      </c>
      <c r="W13" s="217" t="s">
        <v>304</v>
      </c>
      <c r="X13" s="216" t="s">
        <v>304</v>
      </c>
      <c r="Y13" s="219" t="s">
        <v>304</v>
      </c>
      <c r="Z13" s="190" t="s">
        <v>177</v>
      </c>
      <c r="AA13" s="180"/>
    </row>
    <row r="14" spans="1:27">
      <c r="A14" s="187" t="s">
        <v>4</v>
      </c>
      <c r="B14" s="188">
        <f>SUM(F14,J14,N14,R14,V14)</f>
        <v>6716</v>
      </c>
      <c r="C14" s="189">
        <f>(SUM(G14,K14,O14,S14,W14))</f>
        <v>7313.36</v>
      </c>
      <c r="D14" s="189">
        <f>(SUM(H14,L14,P14,T14,X14))</f>
        <v>1002.62</v>
      </c>
      <c r="E14" s="189">
        <f>(SUM(I14,M14,Q14,U14,Y14))</f>
        <v>0</v>
      </c>
      <c r="F14" s="229">
        <v>6355</v>
      </c>
      <c r="G14" s="230">
        <v>7303.41</v>
      </c>
      <c r="H14" s="229">
        <v>682.4</v>
      </c>
      <c r="I14" s="230" t="s">
        <v>304</v>
      </c>
      <c r="J14" s="216">
        <v>361</v>
      </c>
      <c r="K14" s="217">
        <v>9.9499999999999993</v>
      </c>
      <c r="L14" s="216">
        <v>320.22000000000003</v>
      </c>
      <c r="M14" s="217" t="s">
        <v>304</v>
      </c>
      <c r="N14" s="218" t="s">
        <v>304</v>
      </c>
      <c r="O14" s="217" t="s">
        <v>304</v>
      </c>
      <c r="P14" s="216" t="s">
        <v>304</v>
      </c>
      <c r="Q14" s="217" t="s">
        <v>304</v>
      </c>
      <c r="R14" s="218" t="s">
        <v>304</v>
      </c>
      <c r="S14" s="217" t="s">
        <v>304</v>
      </c>
      <c r="T14" s="216" t="s">
        <v>304</v>
      </c>
      <c r="U14" s="217" t="s">
        <v>304</v>
      </c>
      <c r="V14" s="218" t="s">
        <v>304</v>
      </c>
      <c r="W14" s="217" t="s">
        <v>304</v>
      </c>
      <c r="X14" s="216" t="s">
        <v>304</v>
      </c>
      <c r="Y14" s="219" t="s">
        <v>304</v>
      </c>
      <c r="Z14" s="190" t="s">
        <v>178</v>
      </c>
      <c r="AA14" s="180"/>
    </row>
    <row r="15" spans="1:27">
      <c r="A15" s="187" t="s">
        <v>6</v>
      </c>
      <c r="B15" s="188">
        <f t="shared" ref="B15:B18" si="2">SUM(F15,J15,N15,R15,V15)</f>
        <v>7182</v>
      </c>
      <c r="C15" s="189">
        <f>(SUM(G15,K15,O15,S15,W15))</f>
        <v>4870.4299999999994</v>
      </c>
      <c r="D15" s="189">
        <f>(SUM(H15,L15,P15,T15,X15))</f>
        <v>1434.6130000000001</v>
      </c>
      <c r="E15" s="189">
        <f>(SUM(I15,M15,Q15,U15,Y15))</f>
        <v>0</v>
      </c>
      <c r="F15" s="229">
        <v>5254</v>
      </c>
      <c r="G15" s="230">
        <v>4629.53</v>
      </c>
      <c r="H15" s="229">
        <v>65.25</v>
      </c>
      <c r="I15" s="230" t="s">
        <v>304</v>
      </c>
      <c r="J15" s="216">
        <v>1928</v>
      </c>
      <c r="K15" s="217">
        <v>240.9</v>
      </c>
      <c r="L15" s="216">
        <v>1369.3630000000001</v>
      </c>
      <c r="M15" s="217" t="s">
        <v>304</v>
      </c>
      <c r="N15" s="218" t="s">
        <v>304</v>
      </c>
      <c r="O15" s="217" t="s">
        <v>304</v>
      </c>
      <c r="P15" s="216" t="s">
        <v>304</v>
      </c>
      <c r="Q15" s="217" t="s">
        <v>304</v>
      </c>
      <c r="R15" s="218" t="s">
        <v>304</v>
      </c>
      <c r="S15" s="217" t="s">
        <v>304</v>
      </c>
      <c r="T15" s="216" t="s">
        <v>304</v>
      </c>
      <c r="U15" s="217" t="s">
        <v>304</v>
      </c>
      <c r="V15" s="218" t="s">
        <v>304</v>
      </c>
      <c r="W15" s="217" t="s">
        <v>304</v>
      </c>
      <c r="X15" s="216" t="s">
        <v>304</v>
      </c>
      <c r="Y15" s="219" t="s">
        <v>304</v>
      </c>
      <c r="Z15" s="190" t="s">
        <v>179</v>
      </c>
      <c r="AA15" s="180"/>
    </row>
    <row r="16" spans="1:27">
      <c r="A16" s="187" t="s">
        <v>9</v>
      </c>
      <c r="B16" s="188">
        <f t="shared" si="2"/>
        <v>142</v>
      </c>
      <c r="C16" s="189">
        <f t="shared" ref="C16:C18" si="3">(SUM(G16,K16,O16,S16,W16))</f>
        <v>228.18</v>
      </c>
      <c r="D16" s="189">
        <f t="shared" ref="D16:D18" si="4">(SUM(H16,L16,P16,T16,X16))</f>
        <v>9.1</v>
      </c>
      <c r="E16" s="189">
        <f t="shared" ref="E14:E18" si="5">(SUM(I16,M16,Q16,U16,Y16))</f>
        <v>0</v>
      </c>
      <c r="F16" s="229">
        <v>120</v>
      </c>
      <c r="G16" s="230">
        <v>218.8</v>
      </c>
      <c r="H16" s="229" t="s">
        <v>304</v>
      </c>
      <c r="I16" s="230" t="s">
        <v>304</v>
      </c>
      <c r="J16" s="216">
        <v>22</v>
      </c>
      <c r="K16" s="217">
        <v>9.3800000000000008</v>
      </c>
      <c r="L16" s="216">
        <v>9.1</v>
      </c>
      <c r="M16" s="217" t="s">
        <v>304</v>
      </c>
      <c r="N16" s="218" t="s">
        <v>304</v>
      </c>
      <c r="O16" s="217" t="s">
        <v>304</v>
      </c>
      <c r="P16" s="216" t="s">
        <v>304</v>
      </c>
      <c r="Q16" s="217" t="s">
        <v>304</v>
      </c>
      <c r="R16" s="218" t="s">
        <v>304</v>
      </c>
      <c r="S16" s="217" t="s">
        <v>304</v>
      </c>
      <c r="T16" s="216" t="s">
        <v>304</v>
      </c>
      <c r="U16" s="217" t="s">
        <v>304</v>
      </c>
      <c r="V16" s="218" t="s">
        <v>304</v>
      </c>
      <c r="W16" s="217" t="s">
        <v>304</v>
      </c>
      <c r="X16" s="216" t="s">
        <v>304</v>
      </c>
      <c r="Y16" s="219" t="s">
        <v>304</v>
      </c>
      <c r="Z16" s="190" t="s">
        <v>180</v>
      </c>
      <c r="AA16" s="180"/>
    </row>
    <row r="17" spans="1:27">
      <c r="A17" s="187" t="s">
        <v>12</v>
      </c>
      <c r="B17" s="188">
        <f t="shared" si="2"/>
        <v>30305</v>
      </c>
      <c r="C17" s="189">
        <f t="shared" si="3"/>
        <v>10005.18</v>
      </c>
      <c r="D17" s="189">
        <f t="shared" si="4"/>
        <v>63003.47</v>
      </c>
      <c r="E17" s="189">
        <f t="shared" si="5"/>
        <v>0</v>
      </c>
      <c r="F17" s="229">
        <v>6850</v>
      </c>
      <c r="G17" s="230">
        <v>7342.73</v>
      </c>
      <c r="H17" s="229">
        <v>430.17</v>
      </c>
      <c r="I17" s="230" t="s">
        <v>304</v>
      </c>
      <c r="J17" s="216">
        <v>23455</v>
      </c>
      <c r="K17" s="217">
        <v>2662.45</v>
      </c>
      <c r="L17" s="216">
        <v>62573.3</v>
      </c>
      <c r="M17" s="217" t="s">
        <v>304</v>
      </c>
      <c r="N17" s="218" t="s">
        <v>304</v>
      </c>
      <c r="O17" s="217" t="s">
        <v>304</v>
      </c>
      <c r="P17" s="216" t="s">
        <v>304</v>
      </c>
      <c r="Q17" s="217" t="s">
        <v>304</v>
      </c>
      <c r="R17" s="218" t="s">
        <v>304</v>
      </c>
      <c r="S17" s="217" t="s">
        <v>304</v>
      </c>
      <c r="T17" s="216" t="s">
        <v>304</v>
      </c>
      <c r="U17" s="217" t="s">
        <v>304</v>
      </c>
      <c r="V17" s="218" t="s">
        <v>304</v>
      </c>
      <c r="W17" s="217" t="s">
        <v>304</v>
      </c>
      <c r="X17" s="216" t="s">
        <v>304</v>
      </c>
      <c r="Y17" s="219" t="s">
        <v>304</v>
      </c>
      <c r="Z17" s="190" t="s">
        <v>181</v>
      </c>
      <c r="AA17" s="180"/>
    </row>
    <row r="18" spans="1:27">
      <c r="A18" s="187" t="s">
        <v>14</v>
      </c>
      <c r="B18" s="188">
        <f t="shared" si="2"/>
        <v>1516</v>
      </c>
      <c r="C18" s="189">
        <f t="shared" si="3"/>
        <v>593.476</v>
      </c>
      <c r="D18" s="189">
        <f t="shared" si="4"/>
        <v>155.328</v>
      </c>
      <c r="E18" s="189">
        <f t="shared" si="5"/>
        <v>0</v>
      </c>
      <c r="F18" s="229">
        <v>1202</v>
      </c>
      <c r="G18" s="230">
        <v>593.476</v>
      </c>
      <c r="H18" s="229">
        <v>56.91</v>
      </c>
      <c r="I18" s="230" t="s">
        <v>304</v>
      </c>
      <c r="J18" s="216">
        <v>314</v>
      </c>
      <c r="K18" s="217" t="s">
        <v>304</v>
      </c>
      <c r="L18" s="216">
        <v>98.418000000000006</v>
      </c>
      <c r="M18" s="217" t="s">
        <v>304</v>
      </c>
      <c r="N18" s="218" t="s">
        <v>304</v>
      </c>
      <c r="O18" s="217" t="s">
        <v>304</v>
      </c>
      <c r="P18" s="216" t="s">
        <v>304</v>
      </c>
      <c r="Q18" s="217" t="s">
        <v>304</v>
      </c>
      <c r="R18" s="218" t="s">
        <v>304</v>
      </c>
      <c r="S18" s="217" t="s">
        <v>304</v>
      </c>
      <c r="T18" s="216" t="s">
        <v>304</v>
      </c>
      <c r="U18" s="217" t="s">
        <v>304</v>
      </c>
      <c r="V18" s="218" t="s">
        <v>304</v>
      </c>
      <c r="W18" s="217" t="s">
        <v>304</v>
      </c>
      <c r="X18" s="216" t="s">
        <v>304</v>
      </c>
      <c r="Y18" s="219" t="s">
        <v>304</v>
      </c>
      <c r="Z18" s="190" t="s">
        <v>182</v>
      </c>
      <c r="AA18" s="180"/>
    </row>
    <row r="19" spans="1:27">
      <c r="A19" s="294" t="s">
        <v>183</v>
      </c>
      <c r="B19" s="297">
        <f>SUM(B21:B27)</f>
        <v>57311</v>
      </c>
      <c r="C19" s="295">
        <f>SUM(C21:C27)</f>
        <v>52704.219000000005</v>
      </c>
      <c r="D19" s="295">
        <f t="shared" ref="D19:Y19" si="6">SUM(D21:D27)</f>
        <v>24602.114999999998</v>
      </c>
      <c r="E19" s="296">
        <f t="shared" si="6"/>
        <v>60.849999999999994</v>
      </c>
      <c r="F19" s="295">
        <f>SUM(F21:F27)</f>
        <v>41321</v>
      </c>
      <c r="G19" s="298">
        <f t="shared" si="6"/>
        <v>49748.637000000002</v>
      </c>
      <c r="H19" s="295">
        <f t="shared" si="6"/>
        <v>457.58</v>
      </c>
      <c r="I19" s="298">
        <f t="shared" si="6"/>
        <v>0</v>
      </c>
      <c r="J19" s="295">
        <f t="shared" si="6"/>
        <v>15848</v>
      </c>
      <c r="K19" s="298">
        <f t="shared" si="6"/>
        <v>2954.5820000000003</v>
      </c>
      <c r="L19" s="295">
        <f t="shared" si="6"/>
        <v>24108.334999999999</v>
      </c>
      <c r="M19" s="298">
        <f t="shared" si="6"/>
        <v>0</v>
      </c>
      <c r="N19" s="295">
        <f t="shared" si="6"/>
        <v>0</v>
      </c>
      <c r="O19" s="295">
        <f t="shared" si="6"/>
        <v>0</v>
      </c>
      <c r="P19" s="298">
        <f t="shared" si="6"/>
        <v>0</v>
      </c>
      <c r="Q19" s="295">
        <f t="shared" si="6"/>
        <v>0</v>
      </c>
      <c r="R19" s="298">
        <f t="shared" si="6"/>
        <v>136</v>
      </c>
      <c r="S19" s="295">
        <f t="shared" si="6"/>
        <v>1</v>
      </c>
      <c r="T19" s="298">
        <f t="shared" si="6"/>
        <v>36.200000000000003</v>
      </c>
      <c r="U19" s="295">
        <f t="shared" si="6"/>
        <v>58.75</v>
      </c>
      <c r="V19" s="298">
        <f t="shared" si="6"/>
        <v>6</v>
      </c>
      <c r="W19" s="295">
        <f t="shared" si="6"/>
        <v>0</v>
      </c>
      <c r="X19" s="295">
        <f t="shared" si="6"/>
        <v>0</v>
      </c>
      <c r="Y19" s="305">
        <f t="shared" si="6"/>
        <v>2.1</v>
      </c>
      <c r="Z19" s="292" t="s">
        <v>184</v>
      </c>
      <c r="AA19" s="180"/>
    </row>
    <row r="20" spans="1:27">
      <c r="A20" s="294"/>
      <c r="B20" s="297"/>
      <c r="C20" s="295"/>
      <c r="D20" s="295"/>
      <c r="E20" s="296"/>
      <c r="F20" s="295"/>
      <c r="G20" s="298"/>
      <c r="H20" s="295"/>
      <c r="I20" s="298"/>
      <c r="J20" s="295"/>
      <c r="K20" s="298"/>
      <c r="L20" s="295"/>
      <c r="M20" s="298"/>
      <c r="N20" s="295"/>
      <c r="O20" s="295"/>
      <c r="P20" s="298"/>
      <c r="Q20" s="295"/>
      <c r="R20" s="298"/>
      <c r="S20" s="295"/>
      <c r="T20" s="298"/>
      <c r="U20" s="295"/>
      <c r="V20" s="298"/>
      <c r="W20" s="295"/>
      <c r="X20" s="295"/>
      <c r="Y20" s="305"/>
      <c r="Z20" s="292"/>
      <c r="AA20" s="180"/>
    </row>
    <row r="21" spans="1:27">
      <c r="A21" s="187" t="s">
        <v>16</v>
      </c>
      <c r="B21" s="188">
        <f t="shared" ref="B21:B27" si="7">SUM(F21,J21,N21,R21,V21)</f>
        <v>13653</v>
      </c>
      <c r="C21" s="189">
        <f t="shared" ref="C21:C27" si="8">(SUM(G21,K21,O21,S21,W21))</f>
        <v>10991.310000000001</v>
      </c>
      <c r="D21" s="189">
        <f t="shared" ref="D21:D27" si="9">(SUM(H21,L21,P21,T21,X21))</f>
        <v>3250.6849999999999</v>
      </c>
      <c r="E21" s="189">
        <f t="shared" ref="E21:E27" si="10">(SUM(I21,M21,Q21,U21,Y21))</f>
        <v>0</v>
      </c>
      <c r="F21" s="229">
        <v>10165</v>
      </c>
      <c r="G21" s="230">
        <v>10185.19</v>
      </c>
      <c r="H21" s="229">
        <v>78.7</v>
      </c>
      <c r="I21" s="230" t="s">
        <v>304</v>
      </c>
      <c r="J21" s="216">
        <v>3488</v>
      </c>
      <c r="K21" s="217">
        <v>806.12</v>
      </c>
      <c r="L21" s="216">
        <v>3171.9850000000001</v>
      </c>
      <c r="M21" s="217" t="s">
        <v>304</v>
      </c>
      <c r="N21" s="218" t="s">
        <v>304</v>
      </c>
      <c r="O21" s="217" t="s">
        <v>304</v>
      </c>
      <c r="P21" s="216" t="s">
        <v>304</v>
      </c>
      <c r="Q21" s="217" t="s">
        <v>304</v>
      </c>
      <c r="R21" s="218" t="s">
        <v>304</v>
      </c>
      <c r="S21" s="217" t="s">
        <v>304</v>
      </c>
      <c r="T21" s="216" t="s">
        <v>304</v>
      </c>
      <c r="U21" s="217" t="s">
        <v>304</v>
      </c>
      <c r="V21" s="218" t="s">
        <v>304</v>
      </c>
      <c r="W21" s="217" t="s">
        <v>304</v>
      </c>
      <c r="X21" s="216" t="s">
        <v>304</v>
      </c>
      <c r="Y21" s="219" t="s">
        <v>304</v>
      </c>
      <c r="Z21" s="190" t="s">
        <v>185</v>
      </c>
      <c r="AA21" s="180"/>
    </row>
    <row r="22" spans="1:27">
      <c r="A22" s="187" t="s">
        <v>18</v>
      </c>
      <c r="B22" s="188">
        <f t="shared" si="7"/>
        <v>5385</v>
      </c>
      <c r="C22" s="189">
        <f t="shared" si="8"/>
        <v>8107.16</v>
      </c>
      <c r="D22" s="189">
        <f t="shared" si="9"/>
        <v>440.84999999999997</v>
      </c>
      <c r="E22" s="189">
        <f t="shared" si="10"/>
        <v>2.95</v>
      </c>
      <c r="F22" s="229">
        <v>4967</v>
      </c>
      <c r="G22" s="230">
        <v>8104.16</v>
      </c>
      <c r="H22" s="229" t="s">
        <v>304</v>
      </c>
      <c r="I22" s="230" t="s">
        <v>304</v>
      </c>
      <c r="J22" s="216">
        <v>369</v>
      </c>
      <c r="K22" s="217">
        <v>2</v>
      </c>
      <c r="L22" s="216">
        <v>404.65</v>
      </c>
      <c r="M22" s="217" t="s">
        <v>304</v>
      </c>
      <c r="N22" s="218" t="s">
        <v>304</v>
      </c>
      <c r="O22" s="217" t="s">
        <v>304</v>
      </c>
      <c r="P22" s="216" t="s">
        <v>304</v>
      </c>
      <c r="Q22" s="217" t="s">
        <v>304</v>
      </c>
      <c r="R22" s="216">
        <v>49</v>
      </c>
      <c r="S22" s="217">
        <v>1</v>
      </c>
      <c r="T22" s="216">
        <v>36.200000000000003</v>
      </c>
      <c r="U22" s="217">
        <v>2.95</v>
      </c>
      <c r="V22" s="218" t="s">
        <v>304</v>
      </c>
      <c r="W22" s="217" t="s">
        <v>304</v>
      </c>
      <c r="X22" s="216" t="s">
        <v>304</v>
      </c>
      <c r="Y22" s="219" t="s">
        <v>304</v>
      </c>
      <c r="Z22" s="190" t="s">
        <v>186</v>
      </c>
      <c r="AA22" s="180"/>
    </row>
    <row r="23" spans="1:27">
      <c r="A23" s="187" t="s">
        <v>20</v>
      </c>
      <c r="B23" s="188">
        <f>SUM(F23,J23,N23,R23,V23)</f>
        <v>6742</v>
      </c>
      <c r="C23" s="189">
        <f t="shared" si="8"/>
        <v>4272.37</v>
      </c>
      <c r="D23" s="189">
        <f t="shared" si="9"/>
        <v>815</v>
      </c>
      <c r="E23" s="189">
        <f t="shared" si="10"/>
        <v>0</v>
      </c>
      <c r="F23" s="229">
        <v>5697</v>
      </c>
      <c r="G23" s="230">
        <v>4272.37</v>
      </c>
      <c r="H23" s="229" t="s">
        <v>304</v>
      </c>
      <c r="I23" s="230" t="s">
        <v>304</v>
      </c>
      <c r="J23" s="216">
        <v>1045</v>
      </c>
      <c r="K23" s="217" t="s">
        <v>304</v>
      </c>
      <c r="L23" s="216">
        <v>815</v>
      </c>
      <c r="M23" s="217" t="s">
        <v>304</v>
      </c>
      <c r="N23" s="218" t="s">
        <v>304</v>
      </c>
      <c r="O23" s="217" t="s">
        <v>304</v>
      </c>
      <c r="P23" s="216" t="s">
        <v>304</v>
      </c>
      <c r="Q23" s="217" t="s">
        <v>304</v>
      </c>
      <c r="R23" s="218" t="s">
        <v>304</v>
      </c>
      <c r="S23" s="217" t="s">
        <v>304</v>
      </c>
      <c r="T23" s="216" t="s">
        <v>304</v>
      </c>
      <c r="U23" s="217" t="s">
        <v>304</v>
      </c>
      <c r="V23" s="218" t="s">
        <v>304</v>
      </c>
      <c r="W23" s="217" t="s">
        <v>304</v>
      </c>
      <c r="X23" s="216" t="s">
        <v>304</v>
      </c>
      <c r="Y23" s="219" t="s">
        <v>304</v>
      </c>
      <c r="Z23" s="190" t="s">
        <v>187</v>
      </c>
      <c r="AA23" s="180"/>
    </row>
    <row r="24" spans="1:27">
      <c r="A24" s="187" t="s">
        <v>22</v>
      </c>
      <c r="B24" s="188">
        <f t="shared" si="7"/>
        <v>6325</v>
      </c>
      <c r="C24" s="189">
        <f t="shared" si="8"/>
        <v>11585.485000000001</v>
      </c>
      <c r="D24" s="189">
        <f t="shared" si="9"/>
        <v>2164.13</v>
      </c>
      <c r="E24" s="189">
        <f t="shared" si="10"/>
        <v>0</v>
      </c>
      <c r="F24" s="229">
        <v>4821</v>
      </c>
      <c r="G24" s="230">
        <v>11579.475</v>
      </c>
      <c r="H24" s="229">
        <v>169.11</v>
      </c>
      <c r="I24" s="230" t="s">
        <v>304</v>
      </c>
      <c r="J24" s="216">
        <v>1504</v>
      </c>
      <c r="K24" s="217">
        <v>6.01</v>
      </c>
      <c r="L24" s="216">
        <v>1995.02</v>
      </c>
      <c r="M24" s="217" t="s">
        <v>304</v>
      </c>
      <c r="N24" s="218" t="s">
        <v>304</v>
      </c>
      <c r="O24" s="217" t="s">
        <v>304</v>
      </c>
      <c r="P24" s="216" t="s">
        <v>304</v>
      </c>
      <c r="Q24" s="217" t="s">
        <v>304</v>
      </c>
      <c r="R24" s="218" t="s">
        <v>304</v>
      </c>
      <c r="S24" s="217" t="s">
        <v>304</v>
      </c>
      <c r="T24" s="216" t="s">
        <v>304</v>
      </c>
      <c r="U24" s="217" t="s">
        <v>304</v>
      </c>
      <c r="V24" s="218" t="s">
        <v>304</v>
      </c>
      <c r="W24" s="217" t="s">
        <v>304</v>
      </c>
      <c r="X24" s="216" t="s">
        <v>304</v>
      </c>
      <c r="Y24" s="219" t="s">
        <v>304</v>
      </c>
      <c r="Z24" s="190" t="s">
        <v>188</v>
      </c>
      <c r="AA24" s="180"/>
    </row>
    <row r="25" spans="1:27">
      <c r="A25" s="187" t="s">
        <v>24</v>
      </c>
      <c r="B25" s="188">
        <f t="shared" si="7"/>
        <v>6740</v>
      </c>
      <c r="C25" s="189">
        <f t="shared" si="8"/>
        <v>2689.41</v>
      </c>
      <c r="D25" s="189">
        <f t="shared" si="9"/>
        <v>6083.15</v>
      </c>
      <c r="E25" s="189">
        <f t="shared" si="10"/>
        <v>0</v>
      </c>
      <c r="F25" s="229">
        <v>2779</v>
      </c>
      <c r="G25" s="230">
        <v>2555.91</v>
      </c>
      <c r="H25" s="229">
        <v>52.2</v>
      </c>
      <c r="I25" s="230" t="s">
        <v>304</v>
      </c>
      <c r="J25" s="216">
        <v>3961</v>
      </c>
      <c r="K25" s="217">
        <v>133.5</v>
      </c>
      <c r="L25" s="216">
        <v>6030.95</v>
      </c>
      <c r="M25" s="217" t="s">
        <v>304</v>
      </c>
      <c r="N25" s="218" t="s">
        <v>304</v>
      </c>
      <c r="O25" s="217" t="s">
        <v>304</v>
      </c>
      <c r="P25" s="216" t="s">
        <v>304</v>
      </c>
      <c r="Q25" s="217" t="s">
        <v>304</v>
      </c>
      <c r="R25" s="218" t="s">
        <v>304</v>
      </c>
      <c r="S25" s="217" t="s">
        <v>304</v>
      </c>
      <c r="T25" s="216" t="s">
        <v>304</v>
      </c>
      <c r="U25" s="217" t="s">
        <v>304</v>
      </c>
      <c r="V25" s="218" t="s">
        <v>304</v>
      </c>
      <c r="W25" s="217" t="s">
        <v>304</v>
      </c>
      <c r="X25" s="216" t="s">
        <v>304</v>
      </c>
      <c r="Y25" s="219" t="s">
        <v>304</v>
      </c>
      <c r="Z25" s="190" t="s">
        <v>189</v>
      </c>
      <c r="AA25" s="180"/>
    </row>
    <row r="26" spans="1:27">
      <c r="A26" s="187" t="s">
        <v>27</v>
      </c>
      <c r="B26" s="188">
        <f t="shared" si="7"/>
        <v>7516</v>
      </c>
      <c r="C26" s="189">
        <f t="shared" si="8"/>
        <v>5308.4230000000007</v>
      </c>
      <c r="D26" s="189">
        <f t="shared" si="9"/>
        <v>4083.4700000000003</v>
      </c>
      <c r="E26" s="189">
        <f t="shared" si="10"/>
        <v>1.3</v>
      </c>
      <c r="F26" s="229">
        <v>5217</v>
      </c>
      <c r="G26" s="230">
        <v>4809.8230000000003</v>
      </c>
      <c r="H26" s="229">
        <v>157.57</v>
      </c>
      <c r="I26" s="230" t="s">
        <v>304</v>
      </c>
      <c r="J26" s="216">
        <v>2294</v>
      </c>
      <c r="K26" s="217">
        <v>498.6</v>
      </c>
      <c r="L26" s="216">
        <v>3925.9</v>
      </c>
      <c r="M26" s="217" t="s">
        <v>304</v>
      </c>
      <c r="N26" s="218" t="s">
        <v>304</v>
      </c>
      <c r="O26" s="217" t="s">
        <v>304</v>
      </c>
      <c r="P26" s="216" t="s">
        <v>304</v>
      </c>
      <c r="Q26" s="217" t="s">
        <v>304</v>
      </c>
      <c r="R26" s="218" t="s">
        <v>304</v>
      </c>
      <c r="S26" s="217" t="s">
        <v>304</v>
      </c>
      <c r="T26" s="216" t="s">
        <v>304</v>
      </c>
      <c r="U26" s="217" t="s">
        <v>304</v>
      </c>
      <c r="V26" s="216">
        <v>5</v>
      </c>
      <c r="W26" s="217" t="s">
        <v>304</v>
      </c>
      <c r="X26" s="216" t="s">
        <v>304</v>
      </c>
      <c r="Y26" s="219">
        <v>1.3</v>
      </c>
      <c r="Z26" s="190" t="s">
        <v>190</v>
      </c>
      <c r="AA26" s="180"/>
    </row>
    <row r="27" spans="1:27">
      <c r="A27" s="187" t="s">
        <v>29</v>
      </c>
      <c r="B27" s="188">
        <f t="shared" si="7"/>
        <v>10950</v>
      </c>
      <c r="C27" s="189">
        <f t="shared" si="8"/>
        <v>9750.0610000000015</v>
      </c>
      <c r="D27" s="189">
        <f t="shared" si="9"/>
        <v>7764.83</v>
      </c>
      <c r="E27" s="189">
        <f t="shared" si="10"/>
        <v>56.599999999999994</v>
      </c>
      <c r="F27" s="229">
        <v>7675</v>
      </c>
      <c r="G27" s="230">
        <v>8241.7090000000007</v>
      </c>
      <c r="H27" s="229" t="s">
        <v>304</v>
      </c>
      <c r="I27" s="230" t="s">
        <v>304</v>
      </c>
      <c r="J27" s="216">
        <v>3187</v>
      </c>
      <c r="K27" s="217">
        <v>1508.3520000000001</v>
      </c>
      <c r="L27" s="216">
        <v>7764.83</v>
      </c>
      <c r="M27" s="217" t="s">
        <v>304</v>
      </c>
      <c r="N27" s="218" t="s">
        <v>304</v>
      </c>
      <c r="O27" s="217" t="s">
        <v>304</v>
      </c>
      <c r="P27" s="216" t="s">
        <v>304</v>
      </c>
      <c r="Q27" s="217" t="s">
        <v>304</v>
      </c>
      <c r="R27" s="216">
        <v>87</v>
      </c>
      <c r="S27" s="217" t="s">
        <v>304</v>
      </c>
      <c r="T27" s="216" t="s">
        <v>304</v>
      </c>
      <c r="U27" s="217">
        <v>55.8</v>
      </c>
      <c r="V27" s="216">
        <v>1</v>
      </c>
      <c r="W27" s="217" t="s">
        <v>304</v>
      </c>
      <c r="X27" s="216" t="s">
        <v>304</v>
      </c>
      <c r="Y27" s="219">
        <v>0.8</v>
      </c>
      <c r="Z27" s="190" t="s">
        <v>191</v>
      </c>
      <c r="AA27" s="180"/>
    </row>
    <row r="28" spans="1:27" ht="18" customHeight="1">
      <c r="A28" s="191" t="s">
        <v>308</v>
      </c>
      <c r="B28" s="192">
        <f>SUM(B29:B32)</f>
        <v>18076</v>
      </c>
      <c r="C28" s="193">
        <f>SUM(C29:C32)</f>
        <v>14708.74</v>
      </c>
      <c r="D28" s="193">
        <f t="shared" ref="D28:Y28" si="11">SUM(D29:D32)</f>
        <v>1058.845</v>
      </c>
      <c r="E28" s="194">
        <f t="shared" si="11"/>
        <v>0</v>
      </c>
      <c r="F28" s="193">
        <f t="shared" si="11"/>
        <v>17021</v>
      </c>
      <c r="G28" s="195">
        <f t="shared" si="11"/>
        <v>14538.78</v>
      </c>
      <c r="H28" s="193">
        <f t="shared" si="11"/>
        <v>356.43500000000006</v>
      </c>
      <c r="I28" s="195">
        <f t="shared" si="11"/>
        <v>0</v>
      </c>
      <c r="J28" s="193">
        <f>SUM(J29:J32)</f>
        <v>1055</v>
      </c>
      <c r="K28" s="195">
        <f t="shared" si="11"/>
        <v>169.95999999999998</v>
      </c>
      <c r="L28" s="193">
        <f t="shared" si="11"/>
        <v>702.41</v>
      </c>
      <c r="M28" s="195">
        <f t="shared" si="11"/>
        <v>0</v>
      </c>
      <c r="N28" s="193">
        <f t="shared" si="11"/>
        <v>0</v>
      </c>
      <c r="O28" s="193">
        <f t="shared" si="11"/>
        <v>0</v>
      </c>
      <c r="P28" s="195">
        <f t="shared" si="11"/>
        <v>0</v>
      </c>
      <c r="Q28" s="193">
        <f t="shared" si="11"/>
        <v>0</v>
      </c>
      <c r="R28" s="195">
        <f t="shared" si="11"/>
        <v>0</v>
      </c>
      <c r="S28" s="193">
        <f t="shared" si="11"/>
        <v>0</v>
      </c>
      <c r="T28" s="195">
        <f t="shared" si="11"/>
        <v>0</v>
      </c>
      <c r="U28" s="193">
        <f t="shared" si="11"/>
        <v>0</v>
      </c>
      <c r="V28" s="195">
        <f t="shared" si="11"/>
        <v>0</v>
      </c>
      <c r="W28" s="193">
        <f t="shared" si="11"/>
        <v>0</v>
      </c>
      <c r="X28" s="193">
        <f t="shared" si="11"/>
        <v>0</v>
      </c>
      <c r="Y28" s="196">
        <f t="shared" si="11"/>
        <v>0</v>
      </c>
      <c r="Z28" s="197" t="s">
        <v>309</v>
      </c>
      <c r="AA28" s="180"/>
    </row>
    <row r="29" spans="1:27">
      <c r="A29" s="187" t="s">
        <v>31</v>
      </c>
      <c r="B29" s="188">
        <f t="shared" ref="B29:B32" si="12">SUM(F29,J29,N29,R29,V29)</f>
        <v>5503</v>
      </c>
      <c r="C29" s="189">
        <f>(SUM(G29,K29,O29,S29,W29))</f>
        <v>4409.1889999999994</v>
      </c>
      <c r="D29" s="189">
        <f t="shared" ref="D29:D32" si="13">(SUM(H29,L29,P29,T29,X29))</f>
        <v>702.86800000000005</v>
      </c>
      <c r="E29" s="189">
        <f t="shared" ref="E29:E32" si="14">(SUM(I29,M29,Q29,U29,Y29))</f>
        <v>0</v>
      </c>
      <c r="F29" s="229">
        <v>5175</v>
      </c>
      <c r="G29" s="230">
        <v>4396.9989999999998</v>
      </c>
      <c r="H29" s="229">
        <v>323.72000000000003</v>
      </c>
      <c r="I29" s="230" t="s">
        <v>304</v>
      </c>
      <c r="J29" s="216">
        <v>328</v>
      </c>
      <c r="K29" s="217">
        <v>12.19</v>
      </c>
      <c r="L29" s="216">
        <v>379.14800000000002</v>
      </c>
      <c r="M29" s="217" t="s">
        <v>304</v>
      </c>
      <c r="N29" s="218" t="s">
        <v>304</v>
      </c>
      <c r="O29" s="217" t="s">
        <v>304</v>
      </c>
      <c r="P29" s="216" t="s">
        <v>304</v>
      </c>
      <c r="Q29" s="217" t="s">
        <v>304</v>
      </c>
      <c r="R29" s="218" t="s">
        <v>304</v>
      </c>
      <c r="S29" s="217" t="s">
        <v>304</v>
      </c>
      <c r="T29" s="216" t="s">
        <v>304</v>
      </c>
      <c r="U29" s="217" t="s">
        <v>304</v>
      </c>
      <c r="V29" s="218" t="s">
        <v>304</v>
      </c>
      <c r="W29" s="217" t="s">
        <v>304</v>
      </c>
      <c r="X29" s="216" t="s">
        <v>304</v>
      </c>
      <c r="Y29" s="219" t="s">
        <v>304</v>
      </c>
      <c r="Z29" s="190" t="s">
        <v>192</v>
      </c>
      <c r="AA29" s="180"/>
    </row>
    <row r="30" spans="1:27">
      <c r="A30" s="187" t="s">
        <v>33</v>
      </c>
      <c r="B30" s="188">
        <f t="shared" si="12"/>
        <v>1547</v>
      </c>
      <c r="C30" s="189">
        <f t="shared" ref="C30:C32" si="15">(SUM(G30,K30,O30,S30,W30))</f>
        <v>1024.058</v>
      </c>
      <c r="D30" s="189">
        <f t="shared" si="13"/>
        <v>30.15</v>
      </c>
      <c r="E30" s="189">
        <f t="shared" si="14"/>
        <v>0</v>
      </c>
      <c r="F30" s="229">
        <v>1351</v>
      </c>
      <c r="G30" s="230">
        <v>942.10799999999995</v>
      </c>
      <c r="H30" s="229" t="s">
        <v>304</v>
      </c>
      <c r="I30" s="230" t="s">
        <v>304</v>
      </c>
      <c r="J30" s="216">
        <v>196</v>
      </c>
      <c r="K30" s="217">
        <v>81.95</v>
      </c>
      <c r="L30" s="216">
        <v>30.15</v>
      </c>
      <c r="M30" s="217" t="s">
        <v>304</v>
      </c>
      <c r="N30" s="218" t="s">
        <v>304</v>
      </c>
      <c r="O30" s="217" t="s">
        <v>304</v>
      </c>
      <c r="P30" s="216" t="s">
        <v>304</v>
      </c>
      <c r="Q30" s="217" t="s">
        <v>304</v>
      </c>
      <c r="R30" s="218" t="s">
        <v>304</v>
      </c>
      <c r="S30" s="217" t="s">
        <v>304</v>
      </c>
      <c r="T30" s="216" t="s">
        <v>304</v>
      </c>
      <c r="U30" s="217" t="s">
        <v>304</v>
      </c>
      <c r="V30" s="218" t="s">
        <v>304</v>
      </c>
      <c r="W30" s="217" t="s">
        <v>304</v>
      </c>
      <c r="X30" s="216" t="s">
        <v>304</v>
      </c>
      <c r="Y30" s="219" t="s">
        <v>304</v>
      </c>
      <c r="Z30" s="190" t="s">
        <v>193</v>
      </c>
      <c r="AA30" s="180"/>
    </row>
    <row r="31" spans="1:27">
      <c r="A31" s="187" t="s">
        <v>35</v>
      </c>
      <c r="B31" s="188">
        <f t="shared" si="12"/>
        <v>1190</v>
      </c>
      <c r="C31" s="189">
        <f t="shared" si="15"/>
        <v>605.69799999999998</v>
      </c>
      <c r="D31" s="189">
        <f t="shared" si="13"/>
        <v>269.36199999999997</v>
      </c>
      <c r="E31" s="189">
        <f t="shared" si="14"/>
        <v>0</v>
      </c>
      <c r="F31" s="229">
        <v>750</v>
      </c>
      <c r="G31" s="230">
        <v>567.428</v>
      </c>
      <c r="H31" s="229">
        <v>32.715000000000003</v>
      </c>
      <c r="I31" s="230" t="s">
        <v>304</v>
      </c>
      <c r="J31" s="216">
        <v>440</v>
      </c>
      <c r="K31" s="217">
        <v>38.270000000000003</v>
      </c>
      <c r="L31" s="216">
        <v>236.64699999999999</v>
      </c>
      <c r="M31" s="217" t="s">
        <v>304</v>
      </c>
      <c r="N31" s="218" t="s">
        <v>304</v>
      </c>
      <c r="O31" s="217" t="s">
        <v>304</v>
      </c>
      <c r="P31" s="216" t="s">
        <v>304</v>
      </c>
      <c r="Q31" s="217" t="s">
        <v>304</v>
      </c>
      <c r="R31" s="218" t="s">
        <v>304</v>
      </c>
      <c r="S31" s="217" t="s">
        <v>304</v>
      </c>
      <c r="T31" s="216" t="s">
        <v>304</v>
      </c>
      <c r="U31" s="217" t="s">
        <v>304</v>
      </c>
      <c r="V31" s="218" t="s">
        <v>304</v>
      </c>
      <c r="W31" s="217" t="s">
        <v>304</v>
      </c>
      <c r="X31" s="216" t="s">
        <v>304</v>
      </c>
      <c r="Y31" s="219" t="s">
        <v>304</v>
      </c>
      <c r="Z31" s="190" t="s">
        <v>194</v>
      </c>
      <c r="AA31" s="180"/>
    </row>
    <row r="32" spans="1:27">
      <c r="A32" s="187" t="s">
        <v>37</v>
      </c>
      <c r="B32" s="188">
        <f t="shared" si="12"/>
        <v>9836</v>
      </c>
      <c r="C32" s="189">
        <f t="shared" si="15"/>
        <v>8669.7950000000001</v>
      </c>
      <c r="D32" s="189">
        <f t="shared" si="13"/>
        <v>56.465000000000003</v>
      </c>
      <c r="E32" s="189">
        <f t="shared" si="14"/>
        <v>0</v>
      </c>
      <c r="F32" s="229">
        <v>9745</v>
      </c>
      <c r="G32" s="230">
        <v>8632.2450000000008</v>
      </c>
      <c r="H32" s="229" t="s">
        <v>304</v>
      </c>
      <c r="I32" s="230" t="s">
        <v>304</v>
      </c>
      <c r="J32" s="216">
        <v>91</v>
      </c>
      <c r="K32" s="217">
        <v>37.549999999999997</v>
      </c>
      <c r="L32" s="216">
        <v>56.465000000000003</v>
      </c>
      <c r="M32" s="217" t="s">
        <v>304</v>
      </c>
      <c r="N32" s="218" t="s">
        <v>304</v>
      </c>
      <c r="O32" s="217" t="s">
        <v>304</v>
      </c>
      <c r="P32" s="216" t="s">
        <v>304</v>
      </c>
      <c r="Q32" s="217" t="s">
        <v>304</v>
      </c>
      <c r="R32" s="218" t="s">
        <v>304</v>
      </c>
      <c r="S32" s="217" t="s">
        <v>304</v>
      </c>
      <c r="T32" s="216" t="s">
        <v>304</v>
      </c>
      <c r="U32" s="217" t="s">
        <v>304</v>
      </c>
      <c r="V32" s="218" t="s">
        <v>304</v>
      </c>
      <c r="W32" s="217" t="s">
        <v>304</v>
      </c>
      <c r="X32" s="216" t="s">
        <v>304</v>
      </c>
      <c r="Y32" s="219" t="s">
        <v>304</v>
      </c>
      <c r="Z32" s="190" t="s">
        <v>195</v>
      </c>
      <c r="AA32" s="180"/>
    </row>
    <row r="33" spans="1:27">
      <c r="A33" s="294" t="s">
        <v>196</v>
      </c>
      <c r="B33" s="297">
        <f>SUM(B35:B38)</f>
        <v>7654</v>
      </c>
      <c r="C33" s="295">
        <f>SUM(C35:C38)</f>
        <v>4493.7449999999999</v>
      </c>
      <c r="D33" s="295">
        <f>SUM(D35:D38)</f>
        <v>145.44999999999999</v>
      </c>
      <c r="E33" s="296">
        <f t="shared" ref="E33:N33" si="16">SUM(E35:E38)</f>
        <v>1.2309999999999999</v>
      </c>
      <c r="F33" s="295">
        <f t="shared" si="16"/>
        <v>7572</v>
      </c>
      <c r="G33" s="298">
        <f t="shared" si="16"/>
        <v>4472.2449999999999</v>
      </c>
      <c r="H33" s="295">
        <f t="shared" si="16"/>
        <v>97.149999999999991</v>
      </c>
      <c r="I33" s="298">
        <f>SUM(I35:I38)</f>
        <v>0</v>
      </c>
      <c r="J33" s="295">
        <f>SUM(J35:J38)</f>
        <v>72</v>
      </c>
      <c r="K33" s="298">
        <f t="shared" si="16"/>
        <v>21.5</v>
      </c>
      <c r="L33" s="295">
        <f t="shared" si="16"/>
        <v>46</v>
      </c>
      <c r="M33" s="298">
        <f t="shared" si="16"/>
        <v>0</v>
      </c>
      <c r="N33" s="295">
        <f t="shared" si="16"/>
        <v>1</v>
      </c>
      <c r="O33" s="290">
        <f>SUM(O35:O38)</f>
        <v>0</v>
      </c>
      <c r="P33" s="299">
        <f t="shared" ref="P33:W33" si="17">SUM(P35:P38)</f>
        <v>0</v>
      </c>
      <c r="Q33" s="290">
        <f t="shared" si="17"/>
        <v>0.63</v>
      </c>
      <c r="R33" s="299">
        <f t="shared" si="17"/>
        <v>9</v>
      </c>
      <c r="S33" s="290">
        <f t="shared" si="17"/>
        <v>0</v>
      </c>
      <c r="T33" s="299">
        <f t="shared" si="17"/>
        <v>2.2999999999999998</v>
      </c>
      <c r="U33" s="290">
        <f t="shared" si="17"/>
        <v>0.60099999999999998</v>
      </c>
      <c r="V33" s="299">
        <f t="shared" si="17"/>
        <v>0</v>
      </c>
      <c r="W33" s="290">
        <f t="shared" si="17"/>
        <v>0</v>
      </c>
      <c r="X33" s="290">
        <f>SUM(X35:X38)</f>
        <v>0</v>
      </c>
      <c r="Y33" s="300">
        <f>SUM(Y35:Y38)</f>
        <v>0</v>
      </c>
      <c r="Z33" s="282" t="s">
        <v>197</v>
      </c>
      <c r="AA33" s="180"/>
    </row>
    <row r="34" spans="1:27">
      <c r="A34" s="294"/>
      <c r="B34" s="297"/>
      <c r="C34" s="295"/>
      <c r="D34" s="295"/>
      <c r="E34" s="296"/>
      <c r="F34" s="295"/>
      <c r="G34" s="298"/>
      <c r="H34" s="295"/>
      <c r="I34" s="298"/>
      <c r="J34" s="295"/>
      <c r="K34" s="298"/>
      <c r="L34" s="295"/>
      <c r="M34" s="298"/>
      <c r="N34" s="295"/>
      <c r="O34" s="290"/>
      <c r="P34" s="299"/>
      <c r="Q34" s="290"/>
      <c r="R34" s="299"/>
      <c r="S34" s="290"/>
      <c r="T34" s="299"/>
      <c r="U34" s="290"/>
      <c r="V34" s="299"/>
      <c r="W34" s="290"/>
      <c r="X34" s="290"/>
      <c r="Y34" s="300"/>
      <c r="Z34" s="282"/>
      <c r="AA34" s="180"/>
    </row>
    <row r="35" spans="1:27">
      <c r="A35" s="187" t="s">
        <v>39</v>
      </c>
      <c r="B35" s="188">
        <f t="shared" ref="B35:B38" si="18">SUM(F35,J35,N35,R35,V35)</f>
        <v>5222</v>
      </c>
      <c r="C35" s="189">
        <f t="shared" ref="C35:C38" si="19">(SUM(G35,K35,O35,S35,W35))</f>
        <v>2612.855</v>
      </c>
      <c r="D35" s="189">
        <f t="shared" ref="D35:D38" si="20">(SUM(H35,L35,P35,T35,X35))</f>
        <v>86.55</v>
      </c>
      <c r="E35" s="189">
        <f t="shared" ref="E35:E38" si="21">(SUM(I35,M35,Q35,U35,Y35))</f>
        <v>0.4</v>
      </c>
      <c r="F35" s="229">
        <v>5217</v>
      </c>
      <c r="G35" s="230">
        <v>2612.855</v>
      </c>
      <c r="H35" s="229">
        <v>86.55</v>
      </c>
      <c r="I35" s="230" t="s">
        <v>304</v>
      </c>
      <c r="J35" s="218" t="s">
        <v>304</v>
      </c>
      <c r="K35" s="217" t="s">
        <v>304</v>
      </c>
      <c r="L35" s="216" t="s">
        <v>304</v>
      </c>
      <c r="M35" s="217" t="s">
        <v>304</v>
      </c>
      <c r="N35" s="218" t="s">
        <v>304</v>
      </c>
      <c r="O35" s="217" t="s">
        <v>304</v>
      </c>
      <c r="P35" s="216" t="s">
        <v>304</v>
      </c>
      <c r="Q35" s="217" t="s">
        <v>304</v>
      </c>
      <c r="R35" s="216">
        <v>5</v>
      </c>
      <c r="S35" s="217" t="s">
        <v>304</v>
      </c>
      <c r="T35" s="216" t="s">
        <v>304</v>
      </c>
      <c r="U35" s="217">
        <v>0.4</v>
      </c>
      <c r="V35" s="218" t="s">
        <v>304</v>
      </c>
      <c r="W35" s="217" t="s">
        <v>304</v>
      </c>
      <c r="X35" s="216" t="s">
        <v>304</v>
      </c>
      <c r="Y35" s="219" t="s">
        <v>304</v>
      </c>
      <c r="Z35" s="190" t="s">
        <v>198</v>
      </c>
      <c r="AA35" s="180"/>
    </row>
    <row r="36" spans="1:27">
      <c r="A36" s="187" t="s">
        <v>41</v>
      </c>
      <c r="B36" s="188">
        <f t="shared" si="18"/>
        <v>1696</v>
      </c>
      <c r="C36" s="189">
        <f t="shared" si="19"/>
        <v>1244.0899999999999</v>
      </c>
      <c r="D36" s="189">
        <f t="shared" si="20"/>
        <v>7.5</v>
      </c>
      <c r="E36" s="189">
        <f>(SUM(I36,M36,Q36,U36,Y36))</f>
        <v>0.63</v>
      </c>
      <c r="F36" s="229">
        <v>1693</v>
      </c>
      <c r="G36" s="230">
        <v>1244.0899999999999</v>
      </c>
      <c r="H36" s="229">
        <v>6</v>
      </c>
      <c r="I36" s="230" t="s">
        <v>304</v>
      </c>
      <c r="J36" s="216">
        <v>2</v>
      </c>
      <c r="K36" s="217" t="s">
        <v>304</v>
      </c>
      <c r="L36" s="216">
        <v>1.5</v>
      </c>
      <c r="M36" s="217" t="s">
        <v>304</v>
      </c>
      <c r="N36" s="216">
        <v>1</v>
      </c>
      <c r="O36" s="217" t="s">
        <v>304</v>
      </c>
      <c r="P36" s="216" t="s">
        <v>304</v>
      </c>
      <c r="Q36" s="217">
        <v>0.63</v>
      </c>
      <c r="R36" s="218" t="s">
        <v>304</v>
      </c>
      <c r="S36" s="217" t="s">
        <v>304</v>
      </c>
      <c r="T36" s="216" t="s">
        <v>304</v>
      </c>
      <c r="U36" s="217" t="s">
        <v>304</v>
      </c>
      <c r="V36" s="218" t="s">
        <v>304</v>
      </c>
      <c r="W36" s="217" t="s">
        <v>304</v>
      </c>
      <c r="X36" s="216" t="s">
        <v>304</v>
      </c>
      <c r="Y36" s="219" t="s">
        <v>304</v>
      </c>
      <c r="Z36" s="190" t="s">
        <v>199</v>
      </c>
      <c r="AA36" s="180"/>
    </row>
    <row r="37" spans="1:27">
      <c r="A37" s="187" t="s">
        <v>43</v>
      </c>
      <c r="B37" s="188">
        <f t="shared" si="18"/>
        <v>320</v>
      </c>
      <c r="C37" s="189">
        <f t="shared" si="19"/>
        <v>385.55</v>
      </c>
      <c r="D37" s="189">
        <f t="shared" si="20"/>
        <v>18.5</v>
      </c>
      <c r="E37" s="189">
        <f t="shared" si="21"/>
        <v>1E-3</v>
      </c>
      <c r="F37" s="229">
        <v>288</v>
      </c>
      <c r="G37" s="230">
        <v>364.05</v>
      </c>
      <c r="H37" s="229">
        <v>4.5999999999999996</v>
      </c>
      <c r="I37" s="230" t="s">
        <v>304</v>
      </c>
      <c r="J37" s="216">
        <v>31</v>
      </c>
      <c r="K37" s="217">
        <v>21.5</v>
      </c>
      <c r="L37" s="216">
        <v>13.9</v>
      </c>
      <c r="M37" s="217" t="s">
        <v>304</v>
      </c>
      <c r="N37" s="218" t="s">
        <v>304</v>
      </c>
      <c r="O37" s="217" t="s">
        <v>304</v>
      </c>
      <c r="P37" s="216" t="s">
        <v>304</v>
      </c>
      <c r="Q37" s="217" t="s">
        <v>304</v>
      </c>
      <c r="R37" s="216">
        <v>1</v>
      </c>
      <c r="S37" s="217" t="s">
        <v>304</v>
      </c>
      <c r="T37" s="216" t="s">
        <v>304</v>
      </c>
      <c r="U37" s="217">
        <v>1E-3</v>
      </c>
      <c r="V37" s="218" t="s">
        <v>304</v>
      </c>
      <c r="W37" s="217" t="s">
        <v>304</v>
      </c>
      <c r="X37" s="216" t="s">
        <v>304</v>
      </c>
      <c r="Y37" s="219" t="s">
        <v>304</v>
      </c>
      <c r="Z37" s="190" t="s">
        <v>200</v>
      </c>
      <c r="AA37" s="180"/>
    </row>
    <row r="38" spans="1:27">
      <c r="A38" s="187" t="s">
        <v>46</v>
      </c>
      <c r="B38" s="188">
        <f t="shared" si="18"/>
        <v>416</v>
      </c>
      <c r="C38" s="189">
        <f t="shared" si="19"/>
        <v>251.25</v>
      </c>
      <c r="D38" s="189">
        <f t="shared" si="20"/>
        <v>32.9</v>
      </c>
      <c r="E38" s="189">
        <f>(SUM(I38,M38,Q38,U38,Y38))</f>
        <v>0.2</v>
      </c>
      <c r="F38" s="229">
        <v>374</v>
      </c>
      <c r="G38" s="230">
        <v>251.25</v>
      </c>
      <c r="H38" s="229" t="s">
        <v>304</v>
      </c>
      <c r="I38" s="230" t="s">
        <v>304</v>
      </c>
      <c r="J38" s="216">
        <v>39</v>
      </c>
      <c r="K38" s="217" t="s">
        <v>304</v>
      </c>
      <c r="L38" s="216">
        <v>30.6</v>
      </c>
      <c r="M38" s="217" t="s">
        <v>304</v>
      </c>
      <c r="N38" s="218" t="s">
        <v>304</v>
      </c>
      <c r="O38" s="217" t="s">
        <v>304</v>
      </c>
      <c r="P38" s="216" t="s">
        <v>304</v>
      </c>
      <c r="Q38" s="217" t="s">
        <v>304</v>
      </c>
      <c r="R38" s="216">
        <v>3</v>
      </c>
      <c r="S38" s="217" t="s">
        <v>304</v>
      </c>
      <c r="T38" s="216">
        <v>2.2999999999999998</v>
      </c>
      <c r="U38" s="217">
        <v>0.2</v>
      </c>
      <c r="V38" s="218" t="s">
        <v>304</v>
      </c>
      <c r="W38" s="217" t="s">
        <v>304</v>
      </c>
      <c r="X38" s="216" t="s">
        <v>304</v>
      </c>
      <c r="Y38" s="219" t="s">
        <v>304</v>
      </c>
      <c r="Z38" s="190" t="s">
        <v>201</v>
      </c>
      <c r="AA38" s="180"/>
    </row>
    <row r="39" spans="1:27">
      <c r="A39" s="294" t="s">
        <v>202</v>
      </c>
      <c r="B39" s="297">
        <f>SUM(B41:B45)</f>
        <v>51613</v>
      </c>
      <c r="C39" s="295">
        <f>SUM(C41:C45)</f>
        <v>46455.966</v>
      </c>
      <c r="D39" s="295">
        <f t="shared" ref="D39:N39" si="22">SUM(D41:D45)</f>
        <v>16263.27</v>
      </c>
      <c r="E39" s="296">
        <f t="shared" si="22"/>
        <v>9.5750000000000011</v>
      </c>
      <c r="F39" s="295">
        <f t="shared" si="22"/>
        <v>39815</v>
      </c>
      <c r="G39" s="298">
        <f t="shared" si="22"/>
        <v>42681.733</v>
      </c>
      <c r="H39" s="295">
        <f t="shared" si="22"/>
        <v>2093</v>
      </c>
      <c r="I39" s="298">
        <f>SUM(I41:I45)</f>
        <v>0</v>
      </c>
      <c r="J39" s="295">
        <f>SUM(J41:J45)</f>
        <v>11755</v>
      </c>
      <c r="K39" s="298">
        <f t="shared" si="22"/>
        <v>3763.2330000000002</v>
      </c>
      <c r="L39" s="295">
        <f t="shared" si="22"/>
        <v>14138.670000000002</v>
      </c>
      <c r="M39" s="298">
        <f t="shared" si="22"/>
        <v>0</v>
      </c>
      <c r="N39" s="295">
        <f t="shared" si="22"/>
        <v>3</v>
      </c>
      <c r="O39" s="290">
        <f>SUM(O41:O45)</f>
        <v>0</v>
      </c>
      <c r="P39" s="299">
        <f t="shared" ref="P39:W39" si="23">SUM(P41:P45)</f>
        <v>0</v>
      </c>
      <c r="Q39" s="290">
        <f t="shared" si="23"/>
        <v>3.25</v>
      </c>
      <c r="R39" s="299">
        <f t="shared" si="23"/>
        <v>40</v>
      </c>
      <c r="S39" s="290">
        <f t="shared" si="23"/>
        <v>11</v>
      </c>
      <c r="T39" s="299">
        <f t="shared" si="23"/>
        <v>31.6</v>
      </c>
      <c r="U39" s="290">
        <f t="shared" si="23"/>
        <v>6.3249999999999993</v>
      </c>
      <c r="V39" s="299">
        <f t="shared" si="23"/>
        <v>0</v>
      </c>
      <c r="W39" s="290">
        <f t="shared" si="23"/>
        <v>0</v>
      </c>
      <c r="X39" s="290">
        <f>SUM(X41:X45)</f>
        <v>0</v>
      </c>
      <c r="Y39" s="300">
        <f>SUM(Y41:Y45)</f>
        <v>0</v>
      </c>
      <c r="Z39" s="282" t="s">
        <v>203</v>
      </c>
      <c r="AA39" s="180"/>
    </row>
    <row r="40" spans="1:27">
      <c r="A40" s="294"/>
      <c r="B40" s="297"/>
      <c r="C40" s="295"/>
      <c r="D40" s="295"/>
      <c r="E40" s="296"/>
      <c r="F40" s="295"/>
      <c r="G40" s="298"/>
      <c r="H40" s="295"/>
      <c r="I40" s="298"/>
      <c r="J40" s="295"/>
      <c r="K40" s="298"/>
      <c r="L40" s="295"/>
      <c r="M40" s="298"/>
      <c r="N40" s="295"/>
      <c r="O40" s="290"/>
      <c r="P40" s="299"/>
      <c r="Q40" s="290"/>
      <c r="R40" s="299"/>
      <c r="S40" s="290"/>
      <c r="T40" s="299"/>
      <c r="U40" s="290"/>
      <c r="V40" s="299"/>
      <c r="W40" s="290"/>
      <c r="X40" s="290"/>
      <c r="Y40" s="300"/>
      <c r="Z40" s="282"/>
      <c r="AA40" s="180"/>
    </row>
    <row r="41" spans="1:27">
      <c r="A41" s="187" t="s">
        <v>48</v>
      </c>
      <c r="B41" s="188">
        <f t="shared" ref="B41:B45" si="24">SUM(F41,J41,N41,R41,V41)</f>
        <v>28983</v>
      </c>
      <c r="C41" s="189">
        <f t="shared" ref="C41:C45" si="25">(SUM(G41,K41,O41,S41,W41))</f>
        <v>30101.884999999998</v>
      </c>
      <c r="D41" s="189">
        <f t="shared" ref="D41:D45" si="26">(SUM(H41,L41,P41,T41,X41))</f>
        <v>14120.45</v>
      </c>
      <c r="E41" s="189">
        <f t="shared" ref="E41:E45" si="27">(SUM(I41,M41,Q41,U41,Y41))</f>
        <v>8.1750000000000007</v>
      </c>
      <c r="F41" s="229">
        <v>21693</v>
      </c>
      <c r="G41" s="230">
        <v>28733.732</v>
      </c>
      <c r="H41" s="229">
        <v>1624.65</v>
      </c>
      <c r="I41" s="230" t="s">
        <v>304</v>
      </c>
      <c r="J41" s="216">
        <v>7265</v>
      </c>
      <c r="K41" s="217">
        <v>1368.153</v>
      </c>
      <c r="L41" s="216">
        <v>12487.2</v>
      </c>
      <c r="M41" s="217" t="s">
        <v>304</v>
      </c>
      <c r="N41" s="216">
        <v>3</v>
      </c>
      <c r="O41" s="217" t="s">
        <v>304</v>
      </c>
      <c r="P41" s="216" t="s">
        <v>304</v>
      </c>
      <c r="Q41" s="217">
        <v>3.25</v>
      </c>
      <c r="R41" s="216">
        <v>22</v>
      </c>
      <c r="S41" s="217" t="s">
        <v>304</v>
      </c>
      <c r="T41" s="216">
        <v>8.6</v>
      </c>
      <c r="U41" s="217">
        <v>4.9249999999999998</v>
      </c>
      <c r="V41" s="218" t="s">
        <v>304</v>
      </c>
      <c r="W41" s="217" t="s">
        <v>304</v>
      </c>
      <c r="X41" s="216" t="s">
        <v>304</v>
      </c>
      <c r="Y41" s="219" t="s">
        <v>304</v>
      </c>
      <c r="Z41" s="190" t="s">
        <v>204</v>
      </c>
      <c r="AA41" s="180"/>
    </row>
    <row r="42" spans="1:27">
      <c r="A42" s="187" t="s">
        <v>51</v>
      </c>
      <c r="B42" s="188">
        <f t="shared" si="24"/>
        <v>11239</v>
      </c>
      <c r="C42" s="189">
        <f t="shared" si="25"/>
        <v>6873.07</v>
      </c>
      <c r="D42" s="189">
        <f t="shared" si="26"/>
        <v>750.05</v>
      </c>
      <c r="E42" s="189">
        <f t="shared" si="27"/>
        <v>0</v>
      </c>
      <c r="F42" s="229">
        <v>9410</v>
      </c>
      <c r="G42" s="230">
        <v>5538.94</v>
      </c>
      <c r="H42" s="229">
        <v>387.86</v>
      </c>
      <c r="I42" s="230" t="s">
        <v>304</v>
      </c>
      <c r="J42" s="216">
        <v>1829</v>
      </c>
      <c r="K42" s="217">
        <v>1334.13</v>
      </c>
      <c r="L42" s="216">
        <v>362.19</v>
      </c>
      <c r="M42" s="217" t="s">
        <v>304</v>
      </c>
      <c r="N42" s="218" t="s">
        <v>304</v>
      </c>
      <c r="O42" s="217" t="s">
        <v>304</v>
      </c>
      <c r="P42" s="216" t="s">
        <v>304</v>
      </c>
      <c r="Q42" s="217" t="s">
        <v>304</v>
      </c>
      <c r="R42" s="218" t="s">
        <v>304</v>
      </c>
      <c r="S42" s="217" t="s">
        <v>304</v>
      </c>
      <c r="T42" s="216" t="s">
        <v>304</v>
      </c>
      <c r="U42" s="217" t="s">
        <v>304</v>
      </c>
      <c r="V42" s="218" t="s">
        <v>304</v>
      </c>
      <c r="W42" s="217" t="s">
        <v>304</v>
      </c>
      <c r="X42" s="216" t="s">
        <v>304</v>
      </c>
      <c r="Y42" s="219" t="s">
        <v>304</v>
      </c>
      <c r="Z42" s="190" t="s">
        <v>205</v>
      </c>
      <c r="AA42" s="180"/>
    </row>
    <row r="43" spans="1:27">
      <c r="A43" s="187" t="s">
        <v>53</v>
      </c>
      <c r="B43" s="188">
        <f t="shared" si="24"/>
        <v>3981</v>
      </c>
      <c r="C43" s="189">
        <f t="shared" si="25"/>
        <v>3763.96</v>
      </c>
      <c r="D43" s="189">
        <f t="shared" si="26"/>
        <v>230.68</v>
      </c>
      <c r="E43" s="189">
        <f t="shared" si="27"/>
        <v>1.4</v>
      </c>
      <c r="F43" s="229">
        <v>3740</v>
      </c>
      <c r="G43" s="230">
        <v>3589.96</v>
      </c>
      <c r="H43" s="229" t="s">
        <v>304</v>
      </c>
      <c r="I43" s="230" t="s">
        <v>304</v>
      </c>
      <c r="J43" s="216">
        <v>223</v>
      </c>
      <c r="K43" s="217">
        <v>163</v>
      </c>
      <c r="L43" s="216">
        <v>207.68</v>
      </c>
      <c r="M43" s="217" t="s">
        <v>304</v>
      </c>
      <c r="N43" s="218" t="s">
        <v>304</v>
      </c>
      <c r="O43" s="217" t="s">
        <v>304</v>
      </c>
      <c r="P43" s="216" t="s">
        <v>304</v>
      </c>
      <c r="Q43" s="217" t="s">
        <v>304</v>
      </c>
      <c r="R43" s="216">
        <v>18</v>
      </c>
      <c r="S43" s="217">
        <v>11</v>
      </c>
      <c r="T43" s="216">
        <v>23</v>
      </c>
      <c r="U43" s="217">
        <v>1.4</v>
      </c>
      <c r="V43" s="218" t="s">
        <v>304</v>
      </c>
      <c r="W43" s="217" t="s">
        <v>304</v>
      </c>
      <c r="X43" s="216" t="s">
        <v>304</v>
      </c>
      <c r="Y43" s="219" t="s">
        <v>304</v>
      </c>
      <c r="Z43" s="190" t="s">
        <v>206</v>
      </c>
      <c r="AA43" s="180"/>
    </row>
    <row r="44" spans="1:27">
      <c r="A44" s="187" t="s">
        <v>56</v>
      </c>
      <c r="B44" s="188">
        <f t="shared" si="24"/>
        <v>94</v>
      </c>
      <c r="C44" s="189">
        <f t="shared" si="25"/>
        <v>64.900000000000006</v>
      </c>
      <c r="D44" s="189">
        <f t="shared" si="26"/>
        <v>0.7</v>
      </c>
      <c r="E44" s="189">
        <f t="shared" si="27"/>
        <v>0</v>
      </c>
      <c r="F44" s="229">
        <v>92</v>
      </c>
      <c r="G44" s="230">
        <v>64.400000000000006</v>
      </c>
      <c r="H44" s="229" t="s">
        <v>304</v>
      </c>
      <c r="I44" s="230" t="s">
        <v>304</v>
      </c>
      <c r="J44" s="216">
        <v>2</v>
      </c>
      <c r="K44" s="217">
        <v>0.5</v>
      </c>
      <c r="L44" s="216">
        <v>0.7</v>
      </c>
      <c r="M44" s="217" t="s">
        <v>304</v>
      </c>
      <c r="N44" s="218" t="s">
        <v>304</v>
      </c>
      <c r="O44" s="217" t="s">
        <v>304</v>
      </c>
      <c r="P44" s="216" t="s">
        <v>304</v>
      </c>
      <c r="Q44" s="217" t="s">
        <v>304</v>
      </c>
      <c r="R44" s="218" t="s">
        <v>304</v>
      </c>
      <c r="S44" s="217" t="s">
        <v>304</v>
      </c>
      <c r="T44" s="216" t="s">
        <v>304</v>
      </c>
      <c r="U44" s="217" t="s">
        <v>304</v>
      </c>
      <c r="V44" s="218" t="s">
        <v>304</v>
      </c>
      <c r="W44" s="217" t="s">
        <v>304</v>
      </c>
      <c r="X44" s="216" t="s">
        <v>304</v>
      </c>
      <c r="Y44" s="219" t="s">
        <v>304</v>
      </c>
      <c r="Z44" s="190" t="s">
        <v>207</v>
      </c>
      <c r="AA44" s="180"/>
    </row>
    <row r="45" spans="1:27">
      <c r="A45" s="187" t="s">
        <v>58</v>
      </c>
      <c r="B45" s="188">
        <f t="shared" si="24"/>
        <v>7316</v>
      </c>
      <c r="C45" s="189">
        <f t="shared" si="25"/>
        <v>5652.1509999999998</v>
      </c>
      <c r="D45" s="189">
        <f t="shared" si="26"/>
        <v>1161.3900000000001</v>
      </c>
      <c r="E45" s="189">
        <f t="shared" si="27"/>
        <v>0</v>
      </c>
      <c r="F45" s="229">
        <v>4880</v>
      </c>
      <c r="G45" s="230">
        <v>4754.701</v>
      </c>
      <c r="H45" s="229">
        <v>80.489999999999995</v>
      </c>
      <c r="I45" s="230" t="s">
        <v>304</v>
      </c>
      <c r="J45" s="216">
        <v>2436</v>
      </c>
      <c r="K45" s="217">
        <v>897.45</v>
      </c>
      <c r="L45" s="216">
        <v>1080.9000000000001</v>
      </c>
      <c r="M45" s="217" t="s">
        <v>304</v>
      </c>
      <c r="N45" s="218" t="s">
        <v>304</v>
      </c>
      <c r="O45" s="217" t="s">
        <v>304</v>
      </c>
      <c r="P45" s="216" t="s">
        <v>304</v>
      </c>
      <c r="Q45" s="217" t="s">
        <v>304</v>
      </c>
      <c r="R45" s="218" t="s">
        <v>304</v>
      </c>
      <c r="S45" s="217" t="s">
        <v>304</v>
      </c>
      <c r="T45" s="216" t="s">
        <v>304</v>
      </c>
      <c r="U45" s="217" t="s">
        <v>304</v>
      </c>
      <c r="V45" s="218" t="s">
        <v>304</v>
      </c>
      <c r="W45" s="217" t="s">
        <v>304</v>
      </c>
      <c r="X45" s="216" t="s">
        <v>304</v>
      </c>
      <c r="Y45" s="219" t="s">
        <v>304</v>
      </c>
      <c r="Z45" s="190" t="s">
        <v>208</v>
      </c>
      <c r="AA45" s="180"/>
    </row>
    <row r="46" spans="1:27">
      <c r="A46" s="294" t="s">
        <v>209</v>
      </c>
      <c r="B46" s="297">
        <f>SUM(B48:B52)</f>
        <v>55981</v>
      </c>
      <c r="C46" s="295">
        <f>SUM(C48:C52)</f>
        <v>50013.43299999999</v>
      </c>
      <c r="D46" s="295">
        <f t="shared" ref="D46:N46" si="28">SUM(D48:D52)</f>
        <v>1533.6200000000001</v>
      </c>
      <c r="E46" s="296">
        <f t="shared" si="28"/>
        <v>121.22999999999999</v>
      </c>
      <c r="F46" s="295">
        <f t="shared" si="28"/>
        <v>54652</v>
      </c>
      <c r="G46" s="298">
        <f t="shared" si="28"/>
        <v>49895.137999999992</v>
      </c>
      <c r="H46" s="295">
        <f t="shared" si="28"/>
        <v>447.70500000000004</v>
      </c>
      <c r="I46" s="298">
        <f>SUM(I48:I52)</f>
        <v>0</v>
      </c>
      <c r="J46" s="295">
        <f>SUM(J48:J52)</f>
        <v>1159</v>
      </c>
      <c r="K46" s="298">
        <f t="shared" si="28"/>
        <v>118.295</v>
      </c>
      <c r="L46" s="295">
        <f t="shared" si="28"/>
        <v>1071.3899999999999</v>
      </c>
      <c r="M46" s="298">
        <f t="shared" si="28"/>
        <v>0</v>
      </c>
      <c r="N46" s="295">
        <f t="shared" si="28"/>
        <v>0</v>
      </c>
      <c r="O46" s="290">
        <f>SUM(O48:O52)</f>
        <v>0</v>
      </c>
      <c r="P46" s="299">
        <f t="shared" ref="P46:W46" si="29">SUM(P48:P52)</f>
        <v>0</v>
      </c>
      <c r="Q46" s="290">
        <f t="shared" si="29"/>
        <v>0</v>
      </c>
      <c r="R46" s="299">
        <f t="shared" si="29"/>
        <v>156</v>
      </c>
      <c r="S46" s="290">
        <f t="shared" si="29"/>
        <v>0</v>
      </c>
      <c r="T46" s="299">
        <f t="shared" si="29"/>
        <v>13.375</v>
      </c>
      <c r="U46" s="290">
        <f t="shared" si="29"/>
        <v>111.08</v>
      </c>
      <c r="V46" s="299">
        <f t="shared" si="29"/>
        <v>14</v>
      </c>
      <c r="W46" s="290">
        <f t="shared" si="29"/>
        <v>0</v>
      </c>
      <c r="X46" s="290">
        <f>SUM(X48:X52)</f>
        <v>1.1499999999999999</v>
      </c>
      <c r="Y46" s="300">
        <f>SUM(Y48:Y52)</f>
        <v>10.15</v>
      </c>
      <c r="Z46" s="282" t="s">
        <v>210</v>
      </c>
      <c r="AA46" s="180"/>
    </row>
    <row r="47" spans="1:27">
      <c r="A47" s="294"/>
      <c r="B47" s="297"/>
      <c r="C47" s="295"/>
      <c r="D47" s="295"/>
      <c r="E47" s="296"/>
      <c r="F47" s="295"/>
      <c r="G47" s="298"/>
      <c r="H47" s="295"/>
      <c r="I47" s="298"/>
      <c r="J47" s="295"/>
      <c r="K47" s="298"/>
      <c r="L47" s="295"/>
      <c r="M47" s="298"/>
      <c r="N47" s="295"/>
      <c r="O47" s="290"/>
      <c r="P47" s="299"/>
      <c r="Q47" s="290"/>
      <c r="R47" s="299"/>
      <c r="S47" s="290"/>
      <c r="T47" s="299"/>
      <c r="U47" s="290"/>
      <c r="V47" s="299"/>
      <c r="W47" s="290"/>
      <c r="X47" s="290"/>
      <c r="Y47" s="300"/>
      <c r="Z47" s="282"/>
      <c r="AA47" s="180"/>
    </row>
    <row r="48" spans="1:27">
      <c r="A48" s="187" t="s">
        <v>60</v>
      </c>
      <c r="B48" s="188">
        <f t="shared" ref="B48:B52" si="30">SUM(F48,J48,N48,R48,V48)</f>
        <v>11032</v>
      </c>
      <c r="C48" s="189">
        <f t="shared" ref="C48:C52" si="31">(SUM(G48,K48,O48,S48,W48))</f>
        <v>8983.4329999999991</v>
      </c>
      <c r="D48" s="189">
        <f t="shared" ref="D48:D52" si="32">(SUM(H48,L48,P48,T48,X48))</f>
        <v>578.30500000000006</v>
      </c>
      <c r="E48" s="189">
        <f t="shared" ref="E48:E52" si="33">(SUM(I48,M48,Q48,U48,Y48))</f>
        <v>118.95</v>
      </c>
      <c r="F48" s="229">
        <v>10337</v>
      </c>
      <c r="G48" s="230">
        <v>8899.7379999999994</v>
      </c>
      <c r="H48" s="229">
        <v>137.01499999999999</v>
      </c>
      <c r="I48" s="230" t="s">
        <v>304</v>
      </c>
      <c r="J48" s="216">
        <v>552</v>
      </c>
      <c r="K48" s="217">
        <v>83.694999999999993</v>
      </c>
      <c r="L48" s="216">
        <v>441.29</v>
      </c>
      <c r="M48" s="217" t="s">
        <v>304</v>
      </c>
      <c r="N48" s="218" t="s">
        <v>304</v>
      </c>
      <c r="O48" s="217" t="s">
        <v>304</v>
      </c>
      <c r="P48" s="216" t="s">
        <v>304</v>
      </c>
      <c r="Q48" s="217" t="s">
        <v>304</v>
      </c>
      <c r="R48" s="216">
        <v>138</v>
      </c>
      <c r="S48" s="217" t="s">
        <v>304</v>
      </c>
      <c r="T48" s="216" t="s">
        <v>304</v>
      </c>
      <c r="U48" s="217">
        <v>108.95</v>
      </c>
      <c r="V48" s="216">
        <v>5</v>
      </c>
      <c r="W48" s="217" t="s">
        <v>304</v>
      </c>
      <c r="X48" s="216" t="s">
        <v>304</v>
      </c>
      <c r="Y48" s="219">
        <v>10</v>
      </c>
      <c r="Z48" s="190" t="s">
        <v>211</v>
      </c>
      <c r="AA48" s="180"/>
    </row>
    <row r="49" spans="1:27">
      <c r="A49" s="187" t="s">
        <v>62</v>
      </c>
      <c r="B49" s="188">
        <f t="shared" si="30"/>
        <v>28355</v>
      </c>
      <c r="C49" s="189">
        <f t="shared" si="31"/>
        <v>26245.4</v>
      </c>
      <c r="D49" s="189">
        <f t="shared" si="32"/>
        <v>213.19</v>
      </c>
      <c r="E49" s="189">
        <f t="shared" si="33"/>
        <v>0.05</v>
      </c>
      <c r="F49" s="229">
        <v>28348</v>
      </c>
      <c r="G49" s="230">
        <v>26241.4</v>
      </c>
      <c r="H49" s="229">
        <v>206.84</v>
      </c>
      <c r="I49" s="230" t="s">
        <v>304</v>
      </c>
      <c r="J49" s="216">
        <v>6</v>
      </c>
      <c r="K49" s="217">
        <v>4</v>
      </c>
      <c r="L49" s="216">
        <v>5.2</v>
      </c>
      <c r="M49" s="217" t="s">
        <v>304</v>
      </c>
      <c r="N49" s="218" t="s">
        <v>304</v>
      </c>
      <c r="O49" s="217" t="s">
        <v>304</v>
      </c>
      <c r="P49" s="216" t="s">
        <v>304</v>
      </c>
      <c r="Q49" s="217" t="s">
        <v>304</v>
      </c>
      <c r="R49" s="216">
        <v>1</v>
      </c>
      <c r="S49" s="217" t="s">
        <v>304</v>
      </c>
      <c r="T49" s="216">
        <v>1.1499999999999999</v>
      </c>
      <c r="U49" s="217">
        <v>0.05</v>
      </c>
      <c r="V49" s="218" t="s">
        <v>304</v>
      </c>
      <c r="W49" s="217" t="s">
        <v>304</v>
      </c>
      <c r="X49" s="216" t="s">
        <v>304</v>
      </c>
      <c r="Y49" s="219" t="s">
        <v>304</v>
      </c>
      <c r="Z49" s="190" t="s">
        <v>212</v>
      </c>
      <c r="AA49" s="180"/>
    </row>
    <row r="50" spans="1:27">
      <c r="A50" s="187" t="s">
        <v>64</v>
      </c>
      <c r="B50" s="188">
        <f t="shared" si="30"/>
        <v>14651</v>
      </c>
      <c r="C50" s="189">
        <f t="shared" si="31"/>
        <v>13220.699999999999</v>
      </c>
      <c r="D50" s="189">
        <f t="shared" si="32"/>
        <v>701.27499999999998</v>
      </c>
      <c r="E50" s="189">
        <f t="shared" si="33"/>
        <v>2.13</v>
      </c>
      <c r="F50" s="229">
        <v>14099</v>
      </c>
      <c r="G50" s="230">
        <v>13206.05</v>
      </c>
      <c r="H50" s="229">
        <v>69.599999999999994</v>
      </c>
      <c r="I50" s="230" t="s">
        <v>304</v>
      </c>
      <c r="J50" s="216">
        <v>534</v>
      </c>
      <c r="K50" s="217">
        <v>14.65</v>
      </c>
      <c r="L50" s="216">
        <v>618.29999999999995</v>
      </c>
      <c r="M50" s="217" t="s">
        <v>304</v>
      </c>
      <c r="N50" s="218" t="s">
        <v>304</v>
      </c>
      <c r="O50" s="217" t="s">
        <v>304</v>
      </c>
      <c r="P50" s="216" t="s">
        <v>304</v>
      </c>
      <c r="Q50" s="217" t="s">
        <v>304</v>
      </c>
      <c r="R50" s="216">
        <v>17</v>
      </c>
      <c r="S50" s="217" t="s">
        <v>304</v>
      </c>
      <c r="T50" s="216">
        <v>12.225</v>
      </c>
      <c r="U50" s="217">
        <v>2.08</v>
      </c>
      <c r="V50" s="216">
        <v>1</v>
      </c>
      <c r="W50" s="217" t="s">
        <v>304</v>
      </c>
      <c r="X50" s="216">
        <v>1.1499999999999999</v>
      </c>
      <c r="Y50" s="219">
        <v>0.05</v>
      </c>
      <c r="Z50" s="190" t="s">
        <v>213</v>
      </c>
      <c r="AA50" s="180"/>
    </row>
    <row r="51" spans="1:27">
      <c r="A51" s="187" t="s">
        <v>67</v>
      </c>
      <c r="B51" s="188">
        <f t="shared" si="30"/>
        <v>297</v>
      </c>
      <c r="C51" s="189">
        <f t="shared" si="31"/>
        <v>96.7</v>
      </c>
      <c r="D51" s="189">
        <f t="shared" si="32"/>
        <v>12.149999999999999</v>
      </c>
      <c r="E51" s="189">
        <f t="shared" si="33"/>
        <v>0.1</v>
      </c>
      <c r="F51" s="229">
        <v>222</v>
      </c>
      <c r="G51" s="230">
        <v>80.75</v>
      </c>
      <c r="H51" s="229">
        <v>5.55</v>
      </c>
      <c r="I51" s="230" t="s">
        <v>304</v>
      </c>
      <c r="J51" s="216">
        <v>67</v>
      </c>
      <c r="K51" s="217">
        <v>15.95</v>
      </c>
      <c r="L51" s="216">
        <v>6.6</v>
      </c>
      <c r="M51" s="217" t="s">
        <v>304</v>
      </c>
      <c r="N51" s="218" t="s">
        <v>304</v>
      </c>
      <c r="O51" s="217" t="s">
        <v>304</v>
      </c>
      <c r="P51" s="216" t="s">
        <v>304</v>
      </c>
      <c r="Q51" s="217" t="s">
        <v>304</v>
      </c>
      <c r="R51" s="218" t="s">
        <v>304</v>
      </c>
      <c r="S51" s="217" t="s">
        <v>304</v>
      </c>
      <c r="T51" s="216" t="s">
        <v>304</v>
      </c>
      <c r="U51" s="217" t="s">
        <v>304</v>
      </c>
      <c r="V51" s="216">
        <v>8</v>
      </c>
      <c r="W51" s="217" t="s">
        <v>304</v>
      </c>
      <c r="X51" s="216" t="s">
        <v>304</v>
      </c>
      <c r="Y51" s="219">
        <v>0.1</v>
      </c>
      <c r="Z51" s="190" t="s">
        <v>214</v>
      </c>
      <c r="AA51" s="180"/>
    </row>
    <row r="52" spans="1:27">
      <c r="A52" s="187" t="s">
        <v>69</v>
      </c>
      <c r="B52" s="188">
        <f t="shared" si="30"/>
        <v>1646</v>
      </c>
      <c r="C52" s="189">
        <f t="shared" si="31"/>
        <v>1467.2</v>
      </c>
      <c r="D52" s="189">
        <f t="shared" si="32"/>
        <v>28.7</v>
      </c>
      <c r="E52" s="189">
        <f t="shared" si="33"/>
        <v>0</v>
      </c>
      <c r="F52" s="229">
        <v>1646</v>
      </c>
      <c r="G52" s="230">
        <v>1467.2</v>
      </c>
      <c r="H52" s="229">
        <v>28.7</v>
      </c>
      <c r="I52" s="230" t="s">
        <v>304</v>
      </c>
      <c r="J52" s="218" t="s">
        <v>304</v>
      </c>
      <c r="K52" s="217" t="s">
        <v>304</v>
      </c>
      <c r="L52" s="216" t="s">
        <v>304</v>
      </c>
      <c r="M52" s="217" t="s">
        <v>304</v>
      </c>
      <c r="N52" s="218" t="s">
        <v>304</v>
      </c>
      <c r="O52" s="217" t="s">
        <v>304</v>
      </c>
      <c r="P52" s="216" t="s">
        <v>304</v>
      </c>
      <c r="Q52" s="217" t="s">
        <v>304</v>
      </c>
      <c r="R52" s="218" t="s">
        <v>304</v>
      </c>
      <c r="S52" s="217" t="s">
        <v>304</v>
      </c>
      <c r="T52" s="216" t="s">
        <v>304</v>
      </c>
      <c r="U52" s="217" t="s">
        <v>304</v>
      </c>
      <c r="V52" s="218" t="s">
        <v>304</v>
      </c>
      <c r="W52" s="217" t="s">
        <v>304</v>
      </c>
      <c r="X52" s="216" t="s">
        <v>304</v>
      </c>
      <c r="Y52" s="219" t="s">
        <v>304</v>
      </c>
      <c r="Z52" s="190" t="s">
        <v>215</v>
      </c>
      <c r="AA52" s="180"/>
    </row>
    <row r="53" spans="1:27">
      <c r="A53" s="294" t="s">
        <v>216</v>
      </c>
      <c r="B53" s="297">
        <f>SUM(B55:B59)</f>
        <v>31082</v>
      </c>
      <c r="C53" s="295">
        <f>SUM(C55:C59)</f>
        <v>11643.588</v>
      </c>
      <c r="D53" s="295">
        <f t="shared" ref="D53:N53" si="34">SUM(D55:D59)</f>
        <v>1126.635</v>
      </c>
      <c r="E53" s="296">
        <f t="shared" si="34"/>
        <v>2068.7370000000001</v>
      </c>
      <c r="F53" s="295">
        <f t="shared" si="34"/>
        <v>18537</v>
      </c>
      <c r="G53" s="298">
        <f t="shared" si="34"/>
        <v>11630.758</v>
      </c>
      <c r="H53" s="295">
        <f t="shared" si="34"/>
        <v>978.76</v>
      </c>
      <c r="I53" s="298">
        <f>SUM(I55:I59)</f>
        <v>7</v>
      </c>
      <c r="J53" s="295">
        <f>SUM(J55:J59)</f>
        <v>277</v>
      </c>
      <c r="K53" s="298">
        <f t="shared" si="34"/>
        <v>7.93</v>
      </c>
      <c r="L53" s="295">
        <f t="shared" si="34"/>
        <v>117.155</v>
      </c>
      <c r="M53" s="298">
        <f t="shared" si="34"/>
        <v>0</v>
      </c>
      <c r="N53" s="295">
        <f t="shared" si="34"/>
        <v>12263</v>
      </c>
      <c r="O53" s="290">
        <f>SUM(O55:O59)</f>
        <v>4.9000000000000004</v>
      </c>
      <c r="P53" s="299">
        <f t="shared" ref="P53:W53" si="35">SUM(P55:P59)</f>
        <v>29.72</v>
      </c>
      <c r="Q53" s="290">
        <f t="shared" si="35"/>
        <v>2061.0369999999998</v>
      </c>
      <c r="R53" s="299">
        <f t="shared" si="35"/>
        <v>5</v>
      </c>
      <c r="S53" s="290">
        <f t="shared" si="35"/>
        <v>0</v>
      </c>
      <c r="T53" s="299">
        <f t="shared" si="35"/>
        <v>1</v>
      </c>
      <c r="U53" s="290">
        <f t="shared" si="35"/>
        <v>0.7</v>
      </c>
      <c r="V53" s="299">
        <f t="shared" si="35"/>
        <v>0</v>
      </c>
      <c r="W53" s="290">
        <f t="shared" si="35"/>
        <v>0</v>
      </c>
      <c r="X53" s="290">
        <f>SUM(X55:X59)</f>
        <v>0</v>
      </c>
      <c r="Y53" s="300">
        <f>SUM(Y55:Y59)</f>
        <v>0</v>
      </c>
      <c r="Z53" s="282" t="s">
        <v>217</v>
      </c>
      <c r="AA53" s="180"/>
    </row>
    <row r="54" spans="1:27">
      <c r="A54" s="294"/>
      <c r="B54" s="297"/>
      <c r="C54" s="295"/>
      <c r="D54" s="295"/>
      <c r="E54" s="296"/>
      <c r="F54" s="295"/>
      <c r="G54" s="298"/>
      <c r="H54" s="295"/>
      <c r="I54" s="298"/>
      <c r="J54" s="295"/>
      <c r="K54" s="298"/>
      <c r="L54" s="295"/>
      <c r="M54" s="298"/>
      <c r="N54" s="295"/>
      <c r="O54" s="290"/>
      <c r="P54" s="299"/>
      <c r="Q54" s="290"/>
      <c r="R54" s="299"/>
      <c r="S54" s="290"/>
      <c r="T54" s="299"/>
      <c r="U54" s="290"/>
      <c r="V54" s="299"/>
      <c r="W54" s="290"/>
      <c r="X54" s="290"/>
      <c r="Y54" s="300"/>
      <c r="Z54" s="282"/>
      <c r="AA54" s="180"/>
    </row>
    <row r="55" spans="1:27">
      <c r="A55" s="187" t="s">
        <v>71</v>
      </c>
      <c r="B55" s="188">
        <f t="shared" ref="B55:B59" si="36">SUM(F55,J55,N55,R55,V55)</f>
        <v>5289</v>
      </c>
      <c r="C55" s="189">
        <f t="shared" ref="C55:C59" si="37">(SUM(G55,K55,O55,S55,W55))</f>
        <v>4090.1239999999998</v>
      </c>
      <c r="D55" s="189">
        <f t="shared" ref="D55:D59" si="38">(SUM(H55,L55,P55,T55,X55))</f>
        <v>296.67</v>
      </c>
      <c r="E55" s="189">
        <f t="shared" ref="E55:E59" si="39">(SUM(I55,M55,Q55,U55,Y55))</f>
        <v>0</v>
      </c>
      <c r="F55" s="229">
        <v>5180</v>
      </c>
      <c r="G55" s="230">
        <v>4090.1239999999998</v>
      </c>
      <c r="H55" s="229">
        <v>231.99</v>
      </c>
      <c r="I55" s="230" t="s">
        <v>304</v>
      </c>
      <c r="J55" s="216">
        <v>109</v>
      </c>
      <c r="K55" s="217" t="s">
        <v>304</v>
      </c>
      <c r="L55" s="216">
        <v>64.680000000000007</v>
      </c>
      <c r="M55" s="217" t="s">
        <v>304</v>
      </c>
      <c r="N55" s="218" t="s">
        <v>304</v>
      </c>
      <c r="O55" s="217" t="s">
        <v>304</v>
      </c>
      <c r="P55" s="216" t="s">
        <v>304</v>
      </c>
      <c r="Q55" s="217" t="s">
        <v>304</v>
      </c>
      <c r="R55" s="218" t="s">
        <v>304</v>
      </c>
      <c r="S55" s="217" t="s">
        <v>304</v>
      </c>
      <c r="T55" s="216" t="s">
        <v>304</v>
      </c>
      <c r="U55" s="217" t="s">
        <v>304</v>
      </c>
      <c r="V55" s="218" t="s">
        <v>304</v>
      </c>
      <c r="W55" s="217" t="s">
        <v>304</v>
      </c>
      <c r="X55" s="216" t="s">
        <v>304</v>
      </c>
      <c r="Y55" s="219" t="s">
        <v>304</v>
      </c>
      <c r="Z55" s="190" t="s">
        <v>218</v>
      </c>
      <c r="AA55" s="180"/>
    </row>
    <row r="56" spans="1:27">
      <c r="A56" s="187" t="s">
        <v>74</v>
      </c>
      <c r="B56" s="188">
        <f t="shared" si="36"/>
        <v>17169</v>
      </c>
      <c r="C56" s="189">
        <f t="shared" si="37"/>
        <v>4255.0379999999996</v>
      </c>
      <c r="D56" s="189">
        <f t="shared" si="38"/>
        <v>738</v>
      </c>
      <c r="E56" s="189">
        <f t="shared" si="39"/>
        <v>1982.99</v>
      </c>
      <c r="F56" s="229">
        <v>5038</v>
      </c>
      <c r="G56" s="230">
        <v>4255.0379999999996</v>
      </c>
      <c r="H56" s="229">
        <v>726.4</v>
      </c>
      <c r="I56" s="230">
        <v>7</v>
      </c>
      <c r="J56" s="216">
        <v>13</v>
      </c>
      <c r="K56" s="217" t="s">
        <v>304</v>
      </c>
      <c r="L56" s="216">
        <v>10.6</v>
      </c>
      <c r="M56" s="217" t="s">
        <v>304</v>
      </c>
      <c r="N56" s="216">
        <v>12113</v>
      </c>
      <c r="O56" s="217" t="s">
        <v>304</v>
      </c>
      <c r="P56" s="216" t="s">
        <v>304</v>
      </c>
      <c r="Q56" s="217">
        <v>1975.29</v>
      </c>
      <c r="R56" s="216">
        <v>5</v>
      </c>
      <c r="S56" s="217" t="s">
        <v>304</v>
      </c>
      <c r="T56" s="216">
        <v>1</v>
      </c>
      <c r="U56" s="217">
        <v>0.7</v>
      </c>
      <c r="V56" s="218" t="s">
        <v>304</v>
      </c>
      <c r="W56" s="217" t="s">
        <v>304</v>
      </c>
      <c r="X56" s="216" t="s">
        <v>304</v>
      </c>
      <c r="Y56" s="219" t="s">
        <v>304</v>
      </c>
      <c r="Z56" s="190" t="s">
        <v>219</v>
      </c>
      <c r="AA56" s="180"/>
    </row>
    <row r="57" spans="1:27">
      <c r="A57" s="187" t="s">
        <v>76</v>
      </c>
      <c r="B57" s="188">
        <f t="shared" si="36"/>
        <v>184</v>
      </c>
      <c r="C57" s="189">
        <f t="shared" si="37"/>
        <v>86.85</v>
      </c>
      <c r="D57" s="189">
        <f t="shared" si="38"/>
        <v>20.05</v>
      </c>
      <c r="E57" s="189">
        <f t="shared" si="39"/>
        <v>0</v>
      </c>
      <c r="F57" s="229">
        <v>183</v>
      </c>
      <c r="G57" s="230">
        <v>86.85</v>
      </c>
      <c r="H57" s="229">
        <v>19.25</v>
      </c>
      <c r="I57" s="230" t="s">
        <v>304</v>
      </c>
      <c r="J57" s="216">
        <v>1</v>
      </c>
      <c r="K57" s="217" t="s">
        <v>304</v>
      </c>
      <c r="L57" s="216">
        <v>0.8</v>
      </c>
      <c r="M57" s="217" t="s">
        <v>304</v>
      </c>
      <c r="N57" s="218" t="s">
        <v>304</v>
      </c>
      <c r="O57" s="217" t="s">
        <v>304</v>
      </c>
      <c r="P57" s="216" t="s">
        <v>304</v>
      </c>
      <c r="Q57" s="217" t="s">
        <v>304</v>
      </c>
      <c r="R57" s="218" t="s">
        <v>304</v>
      </c>
      <c r="S57" s="217" t="s">
        <v>304</v>
      </c>
      <c r="T57" s="216" t="s">
        <v>304</v>
      </c>
      <c r="U57" s="217" t="s">
        <v>304</v>
      </c>
      <c r="V57" s="218" t="s">
        <v>304</v>
      </c>
      <c r="W57" s="217" t="s">
        <v>304</v>
      </c>
      <c r="X57" s="216" t="s">
        <v>304</v>
      </c>
      <c r="Y57" s="219" t="s">
        <v>304</v>
      </c>
      <c r="Z57" s="190" t="s">
        <v>220</v>
      </c>
      <c r="AA57" s="180"/>
    </row>
    <row r="58" spans="1:27">
      <c r="A58" s="187" t="s">
        <v>79</v>
      </c>
      <c r="B58" s="188">
        <f t="shared" si="36"/>
        <v>4971</v>
      </c>
      <c r="C58" s="189">
        <f t="shared" si="37"/>
        <v>1934.3560000000002</v>
      </c>
      <c r="D58" s="189">
        <f t="shared" si="38"/>
        <v>71.914999999999992</v>
      </c>
      <c r="E58" s="189">
        <f t="shared" si="39"/>
        <v>85.747</v>
      </c>
      <c r="F58" s="229">
        <v>4667</v>
      </c>
      <c r="G58" s="230">
        <v>1921.5260000000001</v>
      </c>
      <c r="H58" s="229">
        <v>1.1200000000000001</v>
      </c>
      <c r="I58" s="230" t="s">
        <v>304</v>
      </c>
      <c r="J58" s="216">
        <v>154</v>
      </c>
      <c r="K58" s="217">
        <v>7.93</v>
      </c>
      <c r="L58" s="216">
        <v>41.075000000000003</v>
      </c>
      <c r="M58" s="217" t="s">
        <v>304</v>
      </c>
      <c r="N58" s="216">
        <v>150</v>
      </c>
      <c r="O58" s="217">
        <v>4.9000000000000004</v>
      </c>
      <c r="P58" s="216">
        <v>29.72</v>
      </c>
      <c r="Q58" s="217">
        <v>85.747</v>
      </c>
      <c r="R58" s="218" t="s">
        <v>304</v>
      </c>
      <c r="S58" s="217" t="s">
        <v>304</v>
      </c>
      <c r="T58" s="216" t="s">
        <v>304</v>
      </c>
      <c r="U58" s="217" t="s">
        <v>304</v>
      </c>
      <c r="V58" s="218" t="s">
        <v>304</v>
      </c>
      <c r="W58" s="217" t="s">
        <v>304</v>
      </c>
      <c r="X58" s="216" t="s">
        <v>304</v>
      </c>
      <c r="Y58" s="219" t="s">
        <v>304</v>
      </c>
      <c r="Z58" s="190" t="s">
        <v>221</v>
      </c>
      <c r="AA58" s="180"/>
    </row>
    <row r="59" spans="1:27">
      <c r="A59" s="187" t="s">
        <v>81</v>
      </c>
      <c r="B59" s="188">
        <f t="shared" si="36"/>
        <v>3469</v>
      </c>
      <c r="C59" s="189">
        <f t="shared" si="37"/>
        <v>1277.22</v>
      </c>
      <c r="D59" s="189">
        <f t="shared" si="38"/>
        <v>0</v>
      </c>
      <c r="E59" s="189">
        <f t="shared" si="39"/>
        <v>0</v>
      </c>
      <c r="F59" s="229">
        <v>3469</v>
      </c>
      <c r="G59" s="230">
        <v>1277.22</v>
      </c>
      <c r="H59" s="229" t="s">
        <v>304</v>
      </c>
      <c r="I59" s="230" t="s">
        <v>304</v>
      </c>
      <c r="J59" s="218" t="s">
        <v>304</v>
      </c>
      <c r="K59" s="217" t="s">
        <v>304</v>
      </c>
      <c r="L59" s="216" t="s">
        <v>304</v>
      </c>
      <c r="M59" s="217" t="s">
        <v>304</v>
      </c>
      <c r="N59" s="218" t="s">
        <v>304</v>
      </c>
      <c r="O59" s="217" t="s">
        <v>304</v>
      </c>
      <c r="P59" s="216" t="s">
        <v>304</v>
      </c>
      <c r="Q59" s="217" t="s">
        <v>304</v>
      </c>
      <c r="R59" s="218" t="s">
        <v>304</v>
      </c>
      <c r="S59" s="217" t="s">
        <v>304</v>
      </c>
      <c r="T59" s="216" t="s">
        <v>304</v>
      </c>
      <c r="U59" s="217" t="s">
        <v>304</v>
      </c>
      <c r="V59" s="218" t="s">
        <v>304</v>
      </c>
      <c r="W59" s="217" t="s">
        <v>304</v>
      </c>
      <c r="X59" s="216" t="s">
        <v>304</v>
      </c>
      <c r="Y59" s="219" t="s">
        <v>304</v>
      </c>
      <c r="Z59" s="190" t="s">
        <v>222</v>
      </c>
      <c r="AA59" s="180"/>
    </row>
    <row r="60" spans="1:27">
      <c r="A60" s="294" t="s">
        <v>223</v>
      </c>
      <c r="B60" s="297">
        <f>SUM(B62:B64)</f>
        <v>129858</v>
      </c>
      <c r="C60" s="295">
        <f>SUM(C62:C64)</f>
        <v>62881.130000000005</v>
      </c>
      <c r="D60" s="295">
        <f t="shared" ref="D60:N60" si="40">SUM(D62:D64)</f>
        <v>2278.7200000000003</v>
      </c>
      <c r="E60" s="296">
        <f t="shared" si="40"/>
        <v>22134.976999999999</v>
      </c>
      <c r="F60" s="295">
        <f t="shared" si="40"/>
        <v>56747</v>
      </c>
      <c r="G60" s="298">
        <f t="shared" si="40"/>
        <v>62168.020000000004</v>
      </c>
      <c r="H60" s="295">
        <f t="shared" si="40"/>
        <v>521.22</v>
      </c>
      <c r="I60" s="298">
        <f>SUM(I62:I64)</f>
        <v>0</v>
      </c>
      <c r="J60" s="295">
        <f>SUM(J62:J64)</f>
        <v>1711</v>
      </c>
      <c r="K60" s="298">
        <f t="shared" si="40"/>
        <v>638.36</v>
      </c>
      <c r="L60" s="295">
        <f t="shared" si="40"/>
        <v>1469.45</v>
      </c>
      <c r="M60" s="298">
        <f t="shared" si="40"/>
        <v>0</v>
      </c>
      <c r="N60" s="295">
        <f t="shared" si="40"/>
        <v>71172</v>
      </c>
      <c r="O60" s="290">
        <f>SUM(O62:O64)</f>
        <v>69.5</v>
      </c>
      <c r="P60" s="299">
        <f t="shared" ref="P60:W60" si="41">SUM(P62:P64)</f>
        <v>163.25</v>
      </c>
      <c r="Q60" s="290">
        <f t="shared" si="41"/>
        <v>22067.186999999998</v>
      </c>
      <c r="R60" s="299">
        <f t="shared" si="41"/>
        <v>211</v>
      </c>
      <c r="S60" s="290">
        <f t="shared" si="41"/>
        <v>0</v>
      </c>
      <c r="T60" s="299">
        <f t="shared" si="41"/>
        <v>122</v>
      </c>
      <c r="U60" s="290">
        <f t="shared" si="41"/>
        <v>66.97</v>
      </c>
      <c r="V60" s="299">
        <f t="shared" si="41"/>
        <v>17</v>
      </c>
      <c r="W60" s="290">
        <f t="shared" si="41"/>
        <v>5.25</v>
      </c>
      <c r="X60" s="290">
        <f>SUM(X62:X64)</f>
        <v>2.8</v>
      </c>
      <c r="Y60" s="300">
        <f>SUM(Y62:Y64)</f>
        <v>0.82</v>
      </c>
      <c r="Z60" s="282" t="s">
        <v>224</v>
      </c>
      <c r="AA60" s="180"/>
    </row>
    <row r="61" spans="1:27">
      <c r="A61" s="294"/>
      <c r="B61" s="297"/>
      <c r="C61" s="295"/>
      <c r="D61" s="295"/>
      <c r="E61" s="296"/>
      <c r="F61" s="295"/>
      <c r="G61" s="298"/>
      <c r="H61" s="295"/>
      <c r="I61" s="298"/>
      <c r="J61" s="295"/>
      <c r="K61" s="298"/>
      <c r="L61" s="295"/>
      <c r="M61" s="298"/>
      <c r="N61" s="295"/>
      <c r="O61" s="290"/>
      <c r="P61" s="299"/>
      <c r="Q61" s="290"/>
      <c r="R61" s="299"/>
      <c r="S61" s="290"/>
      <c r="T61" s="299"/>
      <c r="U61" s="290"/>
      <c r="V61" s="299"/>
      <c r="W61" s="290"/>
      <c r="X61" s="290"/>
      <c r="Y61" s="300"/>
      <c r="Z61" s="282"/>
      <c r="AA61" s="180"/>
    </row>
    <row r="62" spans="1:27">
      <c r="A62" s="187" t="s">
        <v>83</v>
      </c>
      <c r="B62" s="188">
        <f t="shared" ref="B62:B64" si="42">SUM(F62,J62,N62,R62,V62)</f>
        <v>75574</v>
      </c>
      <c r="C62" s="189">
        <f t="shared" ref="C62:C64" si="43">(SUM(G62,K62,O62,S62,W62))</f>
        <v>34188.33</v>
      </c>
      <c r="D62" s="189">
        <f t="shared" ref="D62:D64" si="44">(SUM(H62,L62,P62,T62,X62))</f>
        <v>847.3599999999999</v>
      </c>
      <c r="E62" s="189">
        <f t="shared" ref="E62:E64" si="45">(SUM(I62,M62,Q62,U62,Y62))</f>
        <v>11849.087</v>
      </c>
      <c r="F62" s="229">
        <v>29637</v>
      </c>
      <c r="G62" s="230">
        <v>33524.32</v>
      </c>
      <c r="H62" s="229">
        <v>192.42</v>
      </c>
      <c r="I62" s="230" t="s">
        <v>304</v>
      </c>
      <c r="J62" s="216">
        <v>1076</v>
      </c>
      <c r="K62" s="217">
        <v>603.26</v>
      </c>
      <c r="L62" s="216">
        <v>617.39</v>
      </c>
      <c r="M62" s="217" t="s">
        <v>304</v>
      </c>
      <c r="N62" s="216">
        <v>44807</v>
      </c>
      <c r="O62" s="217">
        <v>55.5</v>
      </c>
      <c r="P62" s="216">
        <v>1.75</v>
      </c>
      <c r="Q62" s="217">
        <v>11835.197</v>
      </c>
      <c r="R62" s="216">
        <v>37</v>
      </c>
      <c r="S62" s="217" t="s">
        <v>304</v>
      </c>
      <c r="T62" s="216">
        <v>33</v>
      </c>
      <c r="U62" s="217">
        <v>13.07</v>
      </c>
      <c r="V62" s="216">
        <v>17</v>
      </c>
      <c r="W62" s="217">
        <v>5.25</v>
      </c>
      <c r="X62" s="216">
        <v>2.8</v>
      </c>
      <c r="Y62" s="219">
        <v>0.82</v>
      </c>
      <c r="Z62" s="190" t="s">
        <v>225</v>
      </c>
      <c r="AA62" s="180"/>
    </row>
    <row r="63" spans="1:27">
      <c r="A63" s="187" t="s">
        <v>85</v>
      </c>
      <c r="B63" s="188">
        <f t="shared" si="42"/>
        <v>7491</v>
      </c>
      <c r="C63" s="189">
        <f t="shared" si="43"/>
        <v>4994.8500000000004</v>
      </c>
      <c r="D63" s="189">
        <f t="shared" si="44"/>
        <v>204.2</v>
      </c>
      <c r="E63" s="189">
        <f t="shared" si="45"/>
        <v>0</v>
      </c>
      <c r="F63" s="229">
        <v>7431</v>
      </c>
      <c r="G63" s="230">
        <v>4989.75</v>
      </c>
      <c r="H63" s="229">
        <v>136</v>
      </c>
      <c r="I63" s="230" t="s">
        <v>304</v>
      </c>
      <c r="J63" s="216">
        <v>60</v>
      </c>
      <c r="K63" s="217">
        <v>5.0999999999999996</v>
      </c>
      <c r="L63" s="216">
        <v>68.2</v>
      </c>
      <c r="M63" s="217" t="s">
        <v>304</v>
      </c>
      <c r="N63" s="218" t="s">
        <v>304</v>
      </c>
      <c r="O63" s="217" t="s">
        <v>304</v>
      </c>
      <c r="P63" s="216" t="s">
        <v>304</v>
      </c>
      <c r="Q63" s="217" t="s">
        <v>304</v>
      </c>
      <c r="R63" s="218" t="s">
        <v>304</v>
      </c>
      <c r="S63" s="217" t="s">
        <v>304</v>
      </c>
      <c r="T63" s="216" t="s">
        <v>304</v>
      </c>
      <c r="U63" s="217" t="s">
        <v>304</v>
      </c>
      <c r="V63" s="218" t="s">
        <v>304</v>
      </c>
      <c r="W63" s="217" t="s">
        <v>304</v>
      </c>
      <c r="X63" s="216" t="s">
        <v>304</v>
      </c>
      <c r="Y63" s="219" t="s">
        <v>304</v>
      </c>
      <c r="Z63" s="190" t="s">
        <v>226</v>
      </c>
      <c r="AA63" s="180"/>
    </row>
    <row r="64" spans="1:27">
      <c r="A64" s="187" t="s">
        <v>88</v>
      </c>
      <c r="B64" s="188">
        <f t="shared" si="42"/>
        <v>46793</v>
      </c>
      <c r="C64" s="189">
        <f t="shared" si="43"/>
        <v>23697.95</v>
      </c>
      <c r="D64" s="189">
        <f t="shared" si="44"/>
        <v>1227.1600000000001</v>
      </c>
      <c r="E64" s="189">
        <f t="shared" si="45"/>
        <v>10285.89</v>
      </c>
      <c r="F64" s="229">
        <v>19679</v>
      </c>
      <c r="G64" s="230">
        <v>23653.95</v>
      </c>
      <c r="H64" s="229">
        <v>192.8</v>
      </c>
      <c r="I64" s="230" t="s">
        <v>304</v>
      </c>
      <c r="J64" s="216">
        <v>575</v>
      </c>
      <c r="K64" s="217">
        <v>30</v>
      </c>
      <c r="L64" s="216">
        <v>783.86</v>
      </c>
      <c r="M64" s="217" t="s">
        <v>304</v>
      </c>
      <c r="N64" s="216">
        <v>26365</v>
      </c>
      <c r="O64" s="217">
        <v>14</v>
      </c>
      <c r="P64" s="216">
        <v>161.5</v>
      </c>
      <c r="Q64" s="217">
        <v>10231.99</v>
      </c>
      <c r="R64" s="216">
        <v>174</v>
      </c>
      <c r="S64" s="217" t="s">
        <v>304</v>
      </c>
      <c r="T64" s="216">
        <v>89</v>
      </c>
      <c r="U64" s="217">
        <v>53.9</v>
      </c>
      <c r="V64" s="218" t="s">
        <v>304</v>
      </c>
      <c r="W64" s="217" t="s">
        <v>304</v>
      </c>
      <c r="X64" s="216" t="s">
        <v>304</v>
      </c>
      <c r="Y64" s="219" t="s">
        <v>304</v>
      </c>
      <c r="Z64" s="190" t="s">
        <v>227</v>
      </c>
      <c r="AA64" s="180"/>
    </row>
    <row r="65" spans="1:27">
      <c r="A65" s="294" t="s">
        <v>228</v>
      </c>
      <c r="B65" s="297">
        <f>SUM(B67:B71)</f>
        <v>202102</v>
      </c>
      <c r="C65" s="295">
        <f>SUM(C67:C71)</f>
        <v>89764</v>
      </c>
      <c r="D65" s="295">
        <f t="shared" ref="D65:N65" si="46">SUM(D67:D71)</f>
        <v>87577.768000000011</v>
      </c>
      <c r="E65" s="296">
        <f t="shared" si="46"/>
        <v>17542.048999999999</v>
      </c>
      <c r="F65" s="295">
        <f t="shared" si="46"/>
        <v>79835</v>
      </c>
      <c r="G65" s="298">
        <f t="shared" si="46"/>
        <v>78050.98</v>
      </c>
      <c r="H65" s="295">
        <f t="shared" si="46"/>
        <v>628.08800000000008</v>
      </c>
      <c r="I65" s="298">
        <f>SUM(I67:I71)</f>
        <v>0</v>
      </c>
      <c r="J65" s="295">
        <f>SUM(J67:J71)</f>
        <v>7159</v>
      </c>
      <c r="K65" s="298">
        <f t="shared" si="46"/>
        <v>297.59999999999997</v>
      </c>
      <c r="L65" s="295">
        <f t="shared" si="46"/>
        <v>9367.18</v>
      </c>
      <c r="M65" s="298">
        <f t="shared" si="46"/>
        <v>0</v>
      </c>
      <c r="N65" s="295">
        <f t="shared" si="46"/>
        <v>56553</v>
      </c>
      <c r="O65" s="290">
        <f>SUM(O67:O71)</f>
        <v>245.1</v>
      </c>
      <c r="P65" s="299">
        <f t="shared" ref="P65:W65" si="47">SUM(P67:P71)</f>
        <v>0.4</v>
      </c>
      <c r="Q65" s="290">
        <f t="shared" si="47"/>
        <v>17095.531999999999</v>
      </c>
      <c r="R65" s="299">
        <f t="shared" si="47"/>
        <v>58522</v>
      </c>
      <c r="S65" s="290">
        <f t="shared" si="47"/>
        <v>11170.320000000002</v>
      </c>
      <c r="T65" s="299">
        <f t="shared" si="47"/>
        <v>77582.100000000006</v>
      </c>
      <c r="U65" s="290">
        <f t="shared" si="47"/>
        <v>439.017</v>
      </c>
      <c r="V65" s="299">
        <f t="shared" si="47"/>
        <v>33</v>
      </c>
      <c r="W65" s="290">
        <f t="shared" si="47"/>
        <v>0</v>
      </c>
      <c r="X65" s="290">
        <f>SUM(X67:X71)</f>
        <v>0</v>
      </c>
      <c r="Y65" s="300">
        <f>SUM(Y67:Y71)</f>
        <v>7.5</v>
      </c>
      <c r="Z65" s="282" t="s">
        <v>229</v>
      </c>
      <c r="AA65" s="180"/>
    </row>
    <row r="66" spans="1:27">
      <c r="A66" s="294"/>
      <c r="B66" s="297"/>
      <c r="C66" s="295"/>
      <c r="D66" s="295"/>
      <c r="E66" s="296"/>
      <c r="F66" s="295"/>
      <c r="G66" s="298"/>
      <c r="H66" s="295"/>
      <c r="I66" s="298"/>
      <c r="J66" s="295"/>
      <c r="K66" s="298"/>
      <c r="L66" s="295"/>
      <c r="M66" s="298"/>
      <c r="N66" s="295"/>
      <c r="O66" s="290"/>
      <c r="P66" s="299"/>
      <c r="Q66" s="290"/>
      <c r="R66" s="299"/>
      <c r="S66" s="290"/>
      <c r="T66" s="299"/>
      <c r="U66" s="290"/>
      <c r="V66" s="299"/>
      <c r="W66" s="290"/>
      <c r="X66" s="290"/>
      <c r="Y66" s="300"/>
      <c r="Z66" s="282"/>
      <c r="AA66" s="180"/>
    </row>
    <row r="67" spans="1:27">
      <c r="A67" s="187" t="s">
        <v>90</v>
      </c>
      <c r="B67" s="188">
        <f t="shared" ref="B67:B71" si="48">SUM(F67,J67,N67,R67,V67)</f>
        <v>13830</v>
      </c>
      <c r="C67" s="189">
        <f t="shared" ref="C67:C71" si="49">(SUM(G67,K67,O67,S67,W67))</f>
        <v>14350.63</v>
      </c>
      <c r="D67" s="189">
        <f t="shared" ref="D67:D71" si="50">(SUM(H67,L67,P67,T67,X67))</f>
        <v>228.928</v>
      </c>
      <c r="E67" s="189">
        <f t="shared" ref="E67:E71" si="51">(SUM(I67,M67,Q67,U67,Y67))</f>
        <v>0</v>
      </c>
      <c r="F67" s="229">
        <v>13791</v>
      </c>
      <c r="G67" s="230">
        <v>14350.63</v>
      </c>
      <c r="H67" s="229">
        <v>188.928</v>
      </c>
      <c r="I67" s="230" t="s">
        <v>304</v>
      </c>
      <c r="J67" s="216">
        <v>39</v>
      </c>
      <c r="K67" s="217" t="s">
        <v>304</v>
      </c>
      <c r="L67" s="216">
        <v>40</v>
      </c>
      <c r="M67" s="217" t="s">
        <v>304</v>
      </c>
      <c r="N67" s="218" t="s">
        <v>304</v>
      </c>
      <c r="O67" s="217" t="s">
        <v>304</v>
      </c>
      <c r="P67" s="216" t="s">
        <v>304</v>
      </c>
      <c r="Q67" s="217" t="s">
        <v>304</v>
      </c>
      <c r="R67" s="218" t="s">
        <v>304</v>
      </c>
      <c r="S67" s="217" t="s">
        <v>304</v>
      </c>
      <c r="T67" s="216" t="s">
        <v>304</v>
      </c>
      <c r="U67" s="217" t="s">
        <v>304</v>
      </c>
      <c r="V67" s="218" t="s">
        <v>304</v>
      </c>
      <c r="W67" s="217" t="s">
        <v>304</v>
      </c>
      <c r="X67" s="216" t="s">
        <v>304</v>
      </c>
      <c r="Y67" s="219" t="s">
        <v>304</v>
      </c>
      <c r="Z67" s="190" t="s">
        <v>230</v>
      </c>
      <c r="AA67" s="180"/>
    </row>
    <row r="68" spans="1:27">
      <c r="A68" s="187" t="s">
        <v>92</v>
      </c>
      <c r="B68" s="188">
        <f t="shared" si="48"/>
        <v>9155</v>
      </c>
      <c r="C68" s="189">
        <f t="shared" si="49"/>
        <v>7771.91</v>
      </c>
      <c r="D68" s="189">
        <f t="shared" si="50"/>
        <v>1253.04</v>
      </c>
      <c r="E68" s="189">
        <f t="shared" si="51"/>
        <v>122.37</v>
      </c>
      <c r="F68" s="229">
        <v>8008</v>
      </c>
      <c r="G68" s="230">
        <v>7765.23</v>
      </c>
      <c r="H68" s="229">
        <v>170.86</v>
      </c>
      <c r="I68" s="230" t="s">
        <v>304</v>
      </c>
      <c r="J68" s="216">
        <v>559</v>
      </c>
      <c r="K68" s="217">
        <v>6.56</v>
      </c>
      <c r="L68" s="216">
        <v>680.48</v>
      </c>
      <c r="M68" s="217" t="s">
        <v>304</v>
      </c>
      <c r="N68" s="216">
        <v>153</v>
      </c>
      <c r="O68" s="217" t="s">
        <v>304</v>
      </c>
      <c r="P68" s="216">
        <v>0.4</v>
      </c>
      <c r="Q68" s="217">
        <v>44</v>
      </c>
      <c r="R68" s="216">
        <v>402</v>
      </c>
      <c r="S68" s="217">
        <v>0.12</v>
      </c>
      <c r="T68" s="216">
        <v>401.3</v>
      </c>
      <c r="U68" s="217">
        <v>70.87</v>
      </c>
      <c r="V68" s="216">
        <v>33</v>
      </c>
      <c r="W68" s="217" t="s">
        <v>304</v>
      </c>
      <c r="X68" s="216" t="s">
        <v>304</v>
      </c>
      <c r="Y68" s="219">
        <v>7.5</v>
      </c>
      <c r="Z68" s="190" t="s">
        <v>231</v>
      </c>
      <c r="AA68" s="180"/>
    </row>
    <row r="69" spans="1:27">
      <c r="A69" s="187" t="s">
        <v>94</v>
      </c>
      <c r="B69" s="188">
        <f t="shared" si="48"/>
        <v>138708</v>
      </c>
      <c r="C69" s="189">
        <f t="shared" si="49"/>
        <v>45186.69</v>
      </c>
      <c r="D69" s="189">
        <f t="shared" si="50"/>
        <v>84572.85</v>
      </c>
      <c r="E69" s="189">
        <f t="shared" si="51"/>
        <v>9147.3970000000008</v>
      </c>
      <c r="F69" s="229">
        <v>36216</v>
      </c>
      <c r="G69" s="230">
        <v>33556.85</v>
      </c>
      <c r="H69" s="229">
        <v>49.5</v>
      </c>
      <c r="I69" s="230" t="s">
        <v>304</v>
      </c>
      <c r="J69" s="216">
        <v>5678</v>
      </c>
      <c r="K69" s="217">
        <v>214.54</v>
      </c>
      <c r="L69" s="216">
        <v>7342.55</v>
      </c>
      <c r="M69" s="217" t="s">
        <v>304</v>
      </c>
      <c r="N69" s="216">
        <v>38710</v>
      </c>
      <c r="O69" s="217">
        <v>245.1</v>
      </c>
      <c r="P69" s="216" t="s">
        <v>304</v>
      </c>
      <c r="Q69" s="217">
        <v>8782.5</v>
      </c>
      <c r="R69" s="216">
        <v>58104</v>
      </c>
      <c r="S69" s="217">
        <v>11170.2</v>
      </c>
      <c r="T69" s="216">
        <v>77180.800000000003</v>
      </c>
      <c r="U69" s="217">
        <v>364.89699999999999</v>
      </c>
      <c r="V69" s="218" t="s">
        <v>304</v>
      </c>
      <c r="W69" s="217" t="s">
        <v>304</v>
      </c>
      <c r="X69" s="216" t="s">
        <v>304</v>
      </c>
      <c r="Y69" s="219" t="s">
        <v>304</v>
      </c>
      <c r="Z69" s="190" t="s">
        <v>232</v>
      </c>
      <c r="AA69" s="180"/>
    </row>
    <row r="70" spans="1:27">
      <c r="A70" s="187" t="s">
        <v>97</v>
      </c>
      <c r="B70" s="188">
        <f t="shared" si="48"/>
        <v>8452</v>
      </c>
      <c r="C70" s="189">
        <f t="shared" si="49"/>
        <v>7536.9000000000005</v>
      </c>
      <c r="D70" s="189">
        <f t="shared" si="50"/>
        <v>950.1</v>
      </c>
      <c r="E70" s="189">
        <f t="shared" si="51"/>
        <v>0</v>
      </c>
      <c r="F70" s="229">
        <v>7987</v>
      </c>
      <c r="G70" s="230">
        <v>7505.3</v>
      </c>
      <c r="H70" s="229">
        <v>212.1</v>
      </c>
      <c r="I70" s="230" t="s">
        <v>304</v>
      </c>
      <c r="J70" s="216">
        <v>465</v>
      </c>
      <c r="K70" s="217">
        <v>31.6</v>
      </c>
      <c r="L70" s="216">
        <v>738</v>
      </c>
      <c r="M70" s="217" t="s">
        <v>304</v>
      </c>
      <c r="N70" s="218" t="s">
        <v>304</v>
      </c>
      <c r="O70" s="217" t="s">
        <v>304</v>
      </c>
      <c r="P70" s="216" t="s">
        <v>304</v>
      </c>
      <c r="Q70" s="217" t="s">
        <v>304</v>
      </c>
      <c r="R70" s="218" t="s">
        <v>304</v>
      </c>
      <c r="S70" s="217" t="s">
        <v>304</v>
      </c>
      <c r="T70" s="216" t="s">
        <v>304</v>
      </c>
      <c r="U70" s="217" t="s">
        <v>304</v>
      </c>
      <c r="V70" s="218" t="s">
        <v>304</v>
      </c>
      <c r="W70" s="217" t="s">
        <v>304</v>
      </c>
      <c r="X70" s="216" t="s">
        <v>304</v>
      </c>
      <c r="Y70" s="219" t="s">
        <v>304</v>
      </c>
      <c r="Z70" s="190" t="s">
        <v>233</v>
      </c>
      <c r="AA70" s="180"/>
    </row>
    <row r="71" spans="1:27">
      <c r="A71" s="187" t="s">
        <v>99</v>
      </c>
      <c r="B71" s="188">
        <f t="shared" si="48"/>
        <v>31957</v>
      </c>
      <c r="C71" s="189">
        <f t="shared" si="49"/>
        <v>14917.869999999999</v>
      </c>
      <c r="D71" s="189">
        <f t="shared" si="50"/>
        <v>572.85</v>
      </c>
      <c r="E71" s="189">
        <f t="shared" si="51"/>
        <v>8272.2819999999992</v>
      </c>
      <c r="F71" s="229">
        <v>13833</v>
      </c>
      <c r="G71" s="230">
        <v>14872.97</v>
      </c>
      <c r="H71" s="229">
        <v>6.7</v>
      </c>
      <c r="I71" s="230" t="s">
        <v>304</v>
      </c>
      <c r="J71" s="216">
        <v>418</v>
      </c>
      <c r="K71" s="217">
        <v>44.9</v>
      </c>
      <c r="L71" s="216">
        <v>566.15</v>
      </c>
      <c r="M71" s="217" t="s">
        <v>304</v>
      </c>
      <c r="N71" s="216">
        <v>17690</v>
      </c>
      <c r="O71" s="217" t="s">
        <v>304</v>
      </c>
      <c r="P71" s="216" t="s">
        <v>304</v>
      </c>
      <c r="Q71" s="217">
        <v>8269.0319999999992</v>
      </c>
      <c r="R71" s="216">
        <v>16</v>
      </c>
      <c r="S71" s="217" t="s">
        <v>304</v>
      </c>
      <c r="T71" s="216" t="s">
        <v>304</v>
      </c>
      <c r="U71" s="217">
        <v>3.25</v>
      </c>
      <c r="V71" s="218" t="s">
        <v>304</v>
      </c>
      <c r="W71" s="217" t="s">
        <v>304</v>
      </c>
      <c r="X71" s="216" t="s">
        <v>304</v>
      </c>
      <c r="Y71" s="219" t="s">
        <v>304</v>
      </c>
      <c r="Z71" s="190" t="s">
        <v>234</v>
      </c>
      <c r="AA71" s="180"/>
    </row>
    <row r="72" spans="1:27">
      <c r="A72" s="294" t="s">
        <v>235</v>
      </c>
      <c r="B72" s="297">
        <f>SUM(B74:B81)</f>
        <v>59025</v>
      </c>
      <c r="C72" s="295">
        <f>SUM(C74:C81)</f>
        <v>43000.417000000001</v>
      </c>
      <c r="D72" s="295">
        <f t="shared" ref="D72:N72" si="52">SUM(D74:D81)</f>
        <v>473.98</v>
      </c>
      <c r="E72" s="296">
        <f t="shared" si="52"/>
        <v>30</v>
      </c>
      <c r="F72" s="295">
        <f t="shared" si="52"/>
        <v>58206</v>
      </c>
      <c r="G72" s="298">
        <f t="shared" si="52"/>
        <v>42759.726999999999</v>
      </c>
      <c r="H72" s="295">
        <f t="shared" si="52"/>
        <v>275.3</v>
      </c>
      <c r="I72" s="298">
        <f>SUM(I74:I81)</f>
        <v>0</v>
      </c>
      <c r="J72" s="295">
        <f>SUM(J74:J81)</f>
        <v>759</v>
      </c>
      <c r="K72" s="298">
        <f t="shared" si="52"/>
        <v>240.69</v>
      </c>
      <c r="L72" s="295">
        <f t="shared" si="52"/>
        <v>198.68</v>
      </c>
      <c r="M72" s="298">
        <f t="shared" si="52"/>
        <v>0</v>
      </c>
      <c r="N72" s="295">
        <f t="shared" si="52"/>
        <v>19</v>
      </c>
      <c r="O72" s="290">
        <f>SUM(O74:O81)</f>
        <v>0</v>
      </c>
      <c r="P72" s="299">
        <f t="shared" ref="P72:W72" si="53">SUM(P74:P81)</f>
        <v>0</v>
      </c>
      <c r="Q72" s="290">
        <f t="shared" si="53"/>
        <v>9.5</v>
      </c>
      <c r="R72" s="299">
        <f t="shared" si="53"/>
        <v>21</v>
      </c>
      <c r="S72" s="290">
        <f t="shared" si="53"/>
        <v>0</v>
      </c>
      <c r="T72" s="299">
        <f t="shared" si="53"/>
        <v>0</v>
      </c>
      <c r="U72" s="290">
        <f t="shared" si="53"/>
        <v>10.5</v>
      </c>
      <c r="V72" s="299">
        <f t="shared" si="53"/>
        <v>20</v>
      </c>
      <c r="W72" s="290">
        <f t="shared" si="53"/>
        <v>0</v>
      </c>
      <c r="X72" s="290">
        <f>SUM(X74:X81)</f>
        <v>0</v>
      </c>
      <c r="Y72" s="300">
        <f>SUM(Y74:Y81)</f>
        <v>10</v>
      </c>
      <c r="Z72" s="282" t="s">
        <v>236</v>
      </c>
      <c r="AA72" s="180"/>
    </row>
    <row r="73" spans="1:27">
      <c r="A73" s="294"/>
      <c r="B73" s="297"/>
      <c r="C73" s="295"/>
      <c r="D73" s="295"/>
      <c r="E73" s="296"/>
      <c r="F73" s="295"/>
      <c r="G73" s="298"/>
      <c r="H73" s="295"/>
      <c r="I73" s="298"/>
      <c r="J73" s="295"/>
      <c r="K73" s="298"/>
      <c r="L73" s="295"/>
      <c r="M73" s="298"/>
      <c r="N73" s="295"/>
      <c r="O73" s="290"/>
      <c r="P73" s="299"/>
      <c r="Q73" s="290"/>
      <c r="R73" s="299"/>
      <c r="S73" s="290"/>
      <c r="T73" s="299"/>
      <c r="U73" s="290"/>
      <c r="V73" s="299"/>
      <c r="W73" s="290"/>
      <c r="X73" s="290"/>
      <c r="Y73" s="300"/>
      <c r="Z73" s="282"/>
      <c r="AA73" s="180"/>
    </row>
    <row r="74" spans="1:27">
      <c r="A74" s="198" t="s">
        <v>315</v>
      </c>
      <c r="B74" s="188">
        <f t="shared" ref="B74:B81" si="54">SUM(F74,J74,N74,R74,V74)</f>
        <v>0</v>
      </c>
      <c r="C74" s="189">
        <f t="shared" ref="C74:C81" si="55">(SUM(G74,K74,O74,S74,W74))</f>
        <v>0</v>
      </c>
      <c r="D74" s="189">
        <f t="shared" ref="D74:D81" si="56">(SUM(H74,L74,P74,T74,X74))</f>
        <v>0</v>
      </c>
      <c r="E74" s="189">
        <f t="shared" ref="E74:E81" si="57">(SUM(I74,M74,Q74,U74,Y74))</f>
        <v>0</v>
      </c>
      <c r="F74" s="229" t="s">
        <v>304</v>
      </c>
      <c r="G74" s="230" t="s">
        <v>304</v>
      </c>
      <c r="H74" s="229" t="s">
        <v>304</v>
      </c>
      <c r="I74" s="230" t="s">
        <v>304</v>
      </c>
      <c r="J74" s="216" t="s">
        <v>304</v>
      </c>
      <c r="K74" s="217" t="s">
        <v>304</v>
      </c>
      <c r="L74" s="216" t="s">
        <v>304</v>
      </c>
      <c r="M74" s="217" t="s">
        <v>304</v>
      </c>
      <c r="N74" s="216" t="s">
        <v>304</v>
      </c>
      <c r="O74" s="217" t="s">
        <v>304</v>
      </c>
      <c r="P74" s="216" t="s">
        <v>304</v>
      </c>
      <c r="Q74" s="217" t="s">
        <v>304</v>
      </c>
      <c r="R74" s="216" t="s">
        <v>304</v>
      </c>
      <c r="S74" s="217" t="s">
        <v>304</v>
      </c>
      <c r="T74" s="216" t="s">
        <v>304</v>
      </c>
      <c r="U74" s="216" t="s">
        <v>304</v>
      </c>
      <c r="V74" s="218" t="s">
        <v>304</v>
      </c>
      <c r="W74" s="217" t="s">
        <v>304</v>
      </c>
      <c r="X74" s="216" t="s">
        <v>304</v>
      </c>
      <c r="Y74" s="219" t="s">
        <v>304</v>
      </c>
      <c r="Z74" s="190" t="s">
        <v>237</v>
      </c>
      <c r="AA74" s="180"/>
    </row>
    <row r="75" spans="1:27">
      <c r="A75" s="198" t="s">
        <v>104</v>
      </c>
      <c r="B75" s="188">
        <f t="shared" si="54"/>
        <v>89</v>
      </c>
      <c r="C75" s="189">
        <f t="shared" si="55"/>
        <v>111.50099999999999</v>
      </c>
      <c r="D75" s="189">
        <f t="shared" si="56"/>
        <v>2.5</v>
      </c>
      <c r="E75" s="189">
        <f t="shared" si="57"/>
        <v>0</v>
      </c>
      <c r="F75" s="229">
        <v>68</v>
      </c>
      <c r="G75" s="230">
        <v>81.700999999999993</v>
      </c>
      <c r="H75" s="229">
        <v>1.5</v>
      </c>
      <c r="I75" s="230" t="s">
        <v>304</v>
      </c>
      <c r="J75" s="216">
        <v>21</v>
      </c>
      <c r="K75" s="217">
        <v>29.8</v>
      </c>
      <c r="L75" s="216">
        <v>1</v>
      </c>
      <c r="M75" s="217" t="s">
        <v>304</v>
      </c>
      <c r="N75" s="218" t="s">
        <v>304</v>
      </c>
      <c r="O75" s="217" t="s">
        <v>304</v>
      </c>
      <c r="P75" s="216" t="s">
        <v>304</v>
      </c>
      <c r="Q75" s="217" t="s">
        <v>304</v>
      </c>
      <c r="R75" s="218" t="s">
        <v>304</v>
      </c>
      <c r="S75" s="217" t="s">
        <v>304</v>
      </c>
      <c r="T75" s="216" t="s">
        <v>304</v>
      </c>
      <c r="U75" s="216" t="s">
        <v>304</v>
      </c>
      <c r="V75" s="218" t="s">
        <v>304</v>
      </c>
      <c r="W75" s="217" t="s">
        <v>304</v>
      </c>
      <c r="X75" s="216" t="s">
        <v>304</v>
      </c>
      <c r="Y75" s="219" t="s">
        <v>304</v>
      </c>
      <c r="Z75" s="190" t="s">
        <v>238</v>
      </c>
      <c r="AA75" s="180"/>
    </row>
    <row r="76" spans="1:27">
      <c r="A76" s="198" t="s">
        <v>316</v>
      </c>
      <c r="B76" s="188">
        <f t="shared" si="54"/>
        <v>0</v>
      </c>
      <c r="C76" s="189">
        <f t="shared" si="55"/>
        <v>0</v>
      </c>
      <c r="D76" s="189">
        <f t="shared" si="56"/>
        <v>0</v>
      </c>
      <c r="E76" s="189">
        <f t="shared" si="57"/>
        <v>0</v>
      </c>
      <c r="F76" s="229" t="s">
        <v>304</v>
      </c>
      <c r="G76" s="230" t="s">
        <v>304</v>
      </c>
      <c r="H76" s="229" t="s">
        <v>304</v>
      </c>
      <c r="I76" s="230" t="s">
        <v>304</v>
      </c>
      <c r="J76" s="216" t="s">
        <v>304</v>
      </c>
      <c r="K76" s="217" t="s">
        <v>304</v>
      </c>
      <c r="L76" s="216" t="s">
        <v>304</v>
      </c>
      <c r="M76" s="217" t="s">
        <v>304</v>
      </c>
      <c r="N76" s="218" t="s">
        <v>304</v>
      </c>
      <c r="O76" s="217" t="s">
        <v>304</v>
      </c>
      <c r="P76" s="216" t="s">
        <v>304</v>
      </c>
      <c r="Q76" s="217" t="s">
        <v>304</v>
      </c>
      <c r="R76" s="218" t="s">
        <v>304</v>
      </c>
      <c r="S76" s="217" t="s">
        <v>304</v>
      </c>
      <c r="T76" s="216" t="s">
        <v>304</v>
      </c>
      <c r="U76" s="216" t="s">
        <v>304</v>
      </c>
      <c r="V76" s="218" t="s">
        <v>304</v>
      </c>
      <c r="W76" s="217" t="s">
        <v>304</v>
      </c>
      <c r="X76" s="216" t="s">
        <v>304</v>
      </c>
      <c r="Y76" s="219" t="s">
        <v>304</v>
      </c>
      <c r="Z76" s="190" t="s">
        <v>239</v>
      </c>
      <c r="AA76" s="180"/>
    </row>
    <row r="77" spans="1:27">
      <c r="A77" s="198" t="s">
        <v>317</v>
      </c>
      <c r="B77" s="188">
        <f t="shared" si="54"/>
        <v>0</v>
      </c>
      <c r="C77" s="189">
        <f t="shared" si="55"/>
        <v>0</v>
      </c>
      <c r="D77" s="189">
        <f t="shared" si="56"/>
        <v>0</v>
      </c>
      <c r="E77" s="189">
        <f t="shared" si="57"/>
        <v>0</v>
      </c>
      <c r="F77" s="229" t="s">
        <v>304</v>
      </c>
      <c r="G77" s="230" t="s">
        <v>304</v>
      </c>
      <c r="H77" s="229" t="s">
        <v>304</v>
      </c>
      <c r="I77" s="230" t="s">
        <v>304</v>
      </c>
      <c r="J77" s="216" t="s">
        <v>304</v>
      </c>
      <c r="K77" s="217" t="s">
        <v>304</v>
      </c>
      <c r="L77" s="216" t="s">
        <v>304</v>
      </c>
      <c r="M77" s="217" t="s">
        <v>304</v>
      </c>
      <c r="N77" s="218" t="s">
        <v>304</v>
      </c>
      <c r="O77" s="217" t="s">
        <v>304</v>
      </c>
      <c r="P77" s="216" t="s">
        <v>304</v>
      </c>
      <c r="Q77" s="217" t="s">
        <v>304</v>
      </c>
      <c r="R77" s="218" t="s">
        <v>304</v>
      </c>
      <c r="S77" s="217" t="s">
        <v>304</v>
      </c>
      <c r="T77" s="216" t="s">
        <v>304</v>
      </c>
      <c r="U77" s="216" t="s">
        <v>304</v>
      </c>
      <c r="V77" s="218" t="s">
        <v>304</v>
      </c>
      <c r="W77" s="217" t="s">
        <v>304</v>
      </c>
      <c r="X77" s="216" t="s">
        <v>304</v>
      </c>
      <c r="Y77" s="219" t="s">
        <v>304</v>
      </c>
      <c r="Z77" s="190" t="s">
        <v>240</v>
      </c>
      <c r="AA77" s="180"/>
    </row>
    <row r="78" spans="1:27">
      <c r="A78" s="198" t="s">
        <v>318</v>
      </c>
      <c r="B78" s="188">
        <f t="shared" si="54"/>
        <v>50286</v>
      </c>
      <c r="C78" s="189">
        <f t="shared" si="55"/>
        <v>33449.565999999999</v>
      </c>
      <c r="D78" s="189">
        <f t="shared" si="56"/>
        <v>395.48</v>
      </c>
      <c r="E78" s="189">
        <f t="shared" si="57"/>
        <v>0</v>
      </c>
      <c r="F78" s="229">
        <v>49571</v>
      </c>
      <c r="G78" s="230">
        <v>33238.675999999999</v>
      </c>
      <c r="H78" s="229">
        <v>208.8</v>
      </c>
      <c r="I78" s="230" t="s">
        <v>304</v>
      </c>
      <c r="J78" s="216">
        <v>715</v>
      </c>
      <c r="K78" s="217">
        <v>210.89</v>
      </c>
      <c r="L78" s="216">
        <v>186.68</v>
      </c>
      <c r="M78" s="217" t="s">
        <v>304</v>
      </c>
      <c r="N78" s="218" t="s">
        <v>304</v>
      </c>
      <c r="O78" s="217" t="s">
        <v>304</v>
      </c>
      <c r="P78" s="216" t="s">
        <v>304</v>
      </c>
      <c r="Q78" s="217" t="s">
        <v>304</v>
      </c>
      <c r="R78" s="218" t="s">
        <v>304</v>
      </c>
      <c r="S78" s="217" t="s">
        <v>304</v>
      </c>
      <c r="T78" s="216" t="s">
        <v>304</v>
      </c>
      <c r="U78" s="216" t="s">
        <v>304</v>
      </c>
      <c r="V78" s="218" t="s">
        <v>304</v>
      </c>
      <c r="W78" s="217" t="s">
        <v>304</v>
      </c>
      <c r="X78" s="216" t="s">
        <v>304</v>
      </c>
      <c r="Y78" s="219" t="s">
        <v>304</v>
      </c>
      <c r="Z78" s="190" t="s">
        <v>241</v>
      </c>
      <c r="AA78" s="180"/>
    </row>
    <row r="79" spans="1:27">
      <c r="A79" s="198" t="s">
        <v>319</v>
      </c>
      <c r="B79" s="188">
        <f t="shared" si="54"/>
        <v>7596</v>
      </c>
      <c r="C79" s="189">
        <f t="shared" si="55"/>
        <v>8731.5499999999993</v>
      </c>
      <c r="D79" s="189">
        <f t="shared" si="56"/>
        <v>11</v>
      </c>
      <c r="E79" s="189">
        <f t="shared" si="57"/>
        <v>30</v>
      </c>
      <c r="F79" s="229">
        <v>7513</v>
      </c>
      <c r="G79" s="230">
        <v>8731.5499999999993</v>
      </c>
      <c r="H79" s="229" t="s">
        <v>304</v>
      </c>
      <c r="I79" s="230" t="s">
        <v>304</v>
      </c>
      <c r="J79" s="216">
        <v>23</v>
      </c>
      <c r="K79" s="217" t="s">
        <v>304</v>
      </c>
      <c r="L79" s="216">
        <v>11</v>
      </c>
      <c r="M79" s="217" t="s">
        <v>304</v>
      </c>
      <c r="N79" s="216">
        <v>19</v>
      </c>
      <c r="O79" s="217" t="s">
        <v>304</v>
      </c>
      <c r="P79" s="216" t="s">
        <v>304</v>
      </c>
      <c r="Q79" s="217">
        <v>9.5</v>
      </c>
      <c r="R79" s="216">
        <v>21</v>
      </c>
      <c r="S79" s="217" t="s">
        <v>304</v>
      </c>
      <c r="T79" s="216" t="s">
        <v>304</v>
      </c>
      <c r="U79" s="216">
        <v>10.5</v>
      </c>
      <c r="V79" s="216">
        <v>20</v>
      </c>
      <c r="W79" s="217" t="s">
        <v>304</v>
      </c>
      <c r="X79" s="216" t="s">
        <v>304</v>
      </c>
      <c r="Y79" s="219">
        <v>10</v>
      </c>
      <c r="Z79" s="190" t="s">
        <v>242</v>
      </c>
      <c r="AA79" s="180"/>
    </row>
    <row r="80" spans="1:27">
      <c r="A80" s="198" t="s">
        <v>320</v>
      </c>
      <c r="B80" s="188">
        <f t="shared" si="54"/>
        <v>0</v>
      </c>
      <c r="C80" s="189">
        <f t="shared" si="55"/>
        <v>0</v>
      </c>
      <c r="D80" s="189">
        <f t="shared" si="56"/>
        <v>0</v>
      </c>
      <c r="E80" s="189">
        <f t="shared" si="57"/>
        <v>0</v>
      </c>
      <c r="F80" s="229" t="s">
        <v>304</v>
      </c>
      <c r="G80" s="230" t="s">
        <v>304</v>
      </c>
      <c r="H80" s="229" t="s">
        <v>304</v>
      </c>
      <c r="I80" s="230" t="s">
        <v>304</v>
      </c>
      <c r="J80" s="216" t="s">
        <v>304</v>
      </c>
      <c r="K80" s="217" t="s">
        <v>304</v>
      </c>
      <c r="L80" s="216" t="s">
        <v>304</v>
      </c>
      <c r="M80" s="217" t="s">
        <v>304</v>
      </c>
      <c r="N80" s="216" t="s">
        <v>304</v>
      </c>
      <c r="O80" s="217" t="s">
        <v>304</v>
      </c>
      <c r="P80" s="216" t="s">
        <v>304</v>
      </c>
      <c r="Q80" s="217" t="s">
        <v>304</v>
      </c>
      <c r="R80" s="216" t="s">
        <v>304</v>
      </c>
      <c r="S80" s="217" t="s">
        <v>304</v>
      </c>
      <c r="T80" s="216" t="s">
        <v>304</v>
      </c>
      <c r="U80" s="216" t="s">
        <v>304</v>
      </c>
      <c r="V80" s="216" t="s">
        <v>304</v>
      </c>
      <c r="W80" s="217" t="s">
        <v>304</v>
      </c>
      <c r="X80" s="216" t="s">
        <v>304</v>
      </c>
      <c r="Y80" s="219" t="s">
        <v>304</v>
      </c>
      <c r="Z80" s="190" t="s">
        <v>243</v>
      </c>
      <c r="AA80" s="180"/>
    </row>
    <row r="81" spans="1:27">
      <c r="A81" s="198" t="s">
        <v>321</v>
      </c>
      <c r="B81" s="188">
        <f t="shared" si="54"/>
        <v>1054</v>
      </c>
      <c r="C81" s="189">
        <f t="shared" si="55"/>
        <v>707.8</v>
      </c>
      <c r="D81" s="189">
        <f t="shared" si="56"/>
        <v>65</v>
      </c>
      <c r="E81" s="189">
        <f t="shared" si="57"/>
        <v>0</v>
      </c>
      <c r="F81" s="229">
        <v>1054</v>
      </c>
      <c r="G81" s="230">
        <v>707.8</v>
      </c>
      <c r="H81" s="229">
        <v>65</v>
      </c>
      <c r="I81" s="230" t="s">
        <v>304</v>
      </c>
      <c r="J81" s="218" t="s">
        <v>304</v>
      </c>
      <c r="K81" s="217" t="s">
        <v>304</v>
      </c>
      <c r="L81" s="216" t="s">
        <v>304</v>
      </c>
      <c r="M81" s="217" t="s">
        <v>304</v>
      </c>
      <c r="N81" s="218" t="s">
        <v>304</v>
      </c>
      <c r="O81" s="217" t="s">
        <v>304</v>
      </c>
      <c r="P81" s="216" t="s">
        <v>304</v>
      </c>
      <c r="Q81" s="217" t="s">
        <v>304</v>
      </c>
      <c r="R81" s="218" t="s">
        <v>304</v>
      </c>
      <c r="S81" s="217" t="s">
        <v>304</v>
      </c>
      <c r="T81" s="216" t="s">
        <v>304</v>
      </c>
      <c r="U81" s="216" t="s">
        <v>304</v>
      </c>
      <c r="V81" s="218" t="s">
        <v>304</v>
      </c>
      <c r="W81" s="217" t="s">
        <v>304</v>
      </c>
      <c r="X81" s="216" t="s">
        <v>304</v>
      </c>
      <c r="Y81" s="219" t="s">
        <v>304</v>
      </c>
      <c r="Z81" s="190" t="s">
        <v>244</v>
      </c>
      <c r="AA81" s="180"/>
    </row>
    <row r="82" spans="1:27">
      <c r="A82" s="294" t="s">
        <v>245</v>
      </c>
      <c r="B82" s="297">
        <f>SUM(B84:B88)</f>
        <v>23914</v>
      </c>
      <c r="C82" s="295">
        <f>SUM(C84:C88)</f>
        <v>13758.349999999999</v>
      </c>
      <c r="D82" s="295">
        <f t="shared" ref="D82:N82" si="58">SUM(D84:D88)</f>
        <v>901.476</v>
      </c>
      <c r="E82" s="296">
        <f t="shared" si="58"/>
        <v>0.1</v>
      </c>
      <c r="F82" s="295">
        <f t="shared" si="58"/>
        <v>22790</v>
      </c>
      <c r="G82" s="298">
        <f t="shared" si="58"/>
        <v>13745.55</v>
      </c>
      <c r="H82" s="295">
        <f t="shared" si="58"/>
        <v>392.875</v>
      </c>
      <c r="I82" s="298">
        <f>SUM(I84:I88)</f>
        <v>0</v>
      </c>
      <c r="J82" s="295">
        <f>SUM(J84:J88)</f>
        <v>1123</v>
      </c>
      <c r="K82" s="298">
        <f t="shared" si="58"/>
        <v>12.8</v>
      </c>
      <c r="L82" s="295">
        <f t="shared" si="58"/>
        <v>507.20100000000002</v>
      </c>
      <c r="M82" s="298">
        <f t="shared" si="58"/>
        <v>0</v>
      </c>
      <c r="N82" s="295">
        <f t="shared" si="58"/>
        <v>0</v>
      </c>
      <c r="O82" s="290">
        <f>SUM(O84:O88)</f>
        <v>0</v>
      </c>
      <c r="P82" s="299">
        <f t="shared" ref="P82:W82" si="59">SUM(P84:P88)</f>
        <v>0</v>
      </c>
      <c r="Q82" s="290">
        <f t="shared" si="59"/>
        <v>0</v>
      </c>
      <c r="R82" s="299">
        <f t="shared" si="59"/>
        <v>1</v>
      </c>
      <c r="S82" s="290">
        <f t="shared" si="59"/>
        <v>0</v>
      </c>
      <c r="T82" s="299">
        <f t="shared" si="59"/>
        <v>1.4</v>
      </c>
      <c r="U82" s="290">
        <f t="shared" si="59"/>
        <v>0.1</v>
      </c>
      <c r="V82" s="299">
        <f t="shared" si="59"/>
        <v>0</v>
      </c>
      <c r="W82" s="290">
        <f t="shared" si="59"/>
        <v>0</v>
      </c>
      <c r="X82" s="290">
        <f>SUM(X84:X88)</f>
        <v>0</v>
      </c>
      <c r="Y82" s="300">
        <f>SUM(Y84:Y88)</f>
        <v>0</v>
      </c>
      <c r="Z82" s="282" t="s">
        <v>246</v>
      </c>
      <c r="AA82" s="180"/>
    </row>
    <row r="83" spans="1:27">
      <c r="A83" s="294"/>
      <c r="B83" s="297"/>
      <c r="C83" s="295"/>
      <c r="D83" s="295"/>
      <c r="E83" s="296"/>
      <c r="F83" s="295"/>
      <c r="G83" s="298"/>
      <c r="H83" s="295"/>
      <c r="I83" s="298"/>
      <c r="J83" s="295"/>
      <c r="K83" s="298"/>
      <c r="L83" s="295"/>
      <c r="M83" s="298"/>
      <c r="N83" s="295"/>
      <c r="O83" s="290"/>
      <c r="P83" s="299"/>
      <c r="Q83" s="290"/>
      <c r="R83" s="299"/>
      <c r="S83" s="290"/>
      <c r="T83" s="299"/>
      <c r="U83" s="290"/>
      <c r="V83" s="299"/>
      <c r="W83" s="290"/>
      <c r="X83" s="290"/>
      <c r="Y83" s="300"/>
      <c r="Z83" s="282"/>
      <c r="AA83" s="180"/>
    </row>
    <row r="84" spans="1:27">
      <c r="A84" s="187" t="s">
        <v>119</v>
      </c>
      <c r="B84" s="188">
        <f t="shared" ref="B84:B88" si="60">SUM(F84,J84,N84,R84,V84)</f>
        <v>2215</v>
      </c>
      <c r="C84" s="189">
        <f t="shared" ref="C84:C88" si="61">(SUM(G84,K84,O84,S84,W84))</f>
        <v>814</v>
      </c>
      <c r="D84" s="189">
        <f t="shared" ref="D84:D88" si="62">(SUM(H84,L84,P84,T84,X84))</f>
        <v>337</v>
      </c>
      <c r="E84" s="189">
        <f t="shared" ref="E84:E88" si="63">(SUM(I84,M84,Q84,U84,Y84))</f>
        <v>0</v>
      </c>
      <c r="F84" s="229">
        <v>1543</v>
      </c>
      <c r="G84" s="230">
        <v>809</v>
      </c>
      <c r="H84" s="229">
        <v>6.5</v>
      </c>
      <c r="I84" s="230" t="s">
        <v>304</v>
      </c>
      <c r="J84" s="216">
        <v>672</v>
      </c>
      <c r="K84" s="217">
        <v>5</v>
      </c>
      <c r="L84" s="216">
        <v>330.5</v>
      </c>
      <c r="M84" s="217" t="s">
        <v>304</v>
      </c>
      <c r="N84" s="218" t="s">
        <v>304</v>
      </c>
      <c r="O84" s="217" t="s">
        <v>304</v>
      </c>
      <c r="P84" s="216" t="s">
        <v>304</v>
      </c>
      <c r="Q84" s="217" t="s">
        <v>304</v>
      </c>
      <c r="R84" s="218" t="s">
        <v>304</v>
      </c>
      <c r="S84" s="217" t="s">
        <v>304</v>
      </c>
      <c r="T84" s="216" t="s">
        <v>304</v>
      </c>
      <c r="U84" s="216" t="s">
        <v>304</v>
      </c>
      <c r="V84" s="218" t="s">
        <v>304</v>
      </c>
      <c r="W84" s="217" t="s">
        <v>304</v>
      </c>
      <c r="X84" s="216" t="s">
        <v>304</v>
      </c>
      <c r="Y84" s="219" t="s">
        <v>304</v>
      </c>
      <c r="Z84" s="190" t="s">
        <v>247</v>
      </c>
      <c r="AA84" s="180"/>
    </row>
    <row r="85" spans="1:27">
      <c r="A85" s="187" t="s">
        <v>122</v>
      </c>
      <c r="B85" s="188">
        <f t="shared" si="60"/>
        <v>2567</v>
      </c>
      <c r="C85" s="189">
        <f t="shared" si="61"/>
        <v>663.2</v>
      </c>
      <c r="D85" s="189">
        <f t="shared" si="62"/>
        <v>138.726</v>
      </c>
      <c r="E85" s="189">
        <f t="shared" si="63"/>
        <v>0</v>
      </c>
      <c r="F85" s="229">
        <v>2519</v>
      </c>
      <c r="G85" s="230">
        <v>663.2</v>
      </c>
      <c r="H85" s="229">
        <v>120.72499999999999</v>
      </c>
      <c r="I85" s="230" t="s">
        <v>304</v>
      </c>
      <c r="J85" s="216">
        <v>48</v>
      </c>
      <c r="K85" s="217" t="s">
        <v>304</v>
      </c>
      <c r="L85" s="216">
        <v>18.001000000000001</v>
      </c>
      <c r="M85" s="217" t="s">
        <v>304</v>
      </c>
      <c r="N85" s="218" t="s">
        <v>304</v>
      </c>
      <c r="O85" s="217" t="s">
        <v>304</v>
      </c>
      <c r="P85" s="216" t="s">
        <v>304</v>
      </c>
      <c r="Q85" s="217" t="s">
        <v>304</v>
      </c>
      <c r="R85" s="218" t="s">
        <v>304</v>
      </c>
      <c r="S85" s="217" t="s">
        <v>304</v>
      </c>
      <c r="T85" s="216" t="s">
        <v>304</v>
      </c>
      <c r="U85" s="216" t="s">
        <v>304</v>
      </c>
      <c r="V85" s="218" t="s">
        <v>304</v>
      </c>
      <c r="W85" s="217" t="s">
        <v>304</v>
      </c>
      <c r="X85" s="216" t="s">
        <v>304</v>
      </c>
      <c r="Y85" s="219" t="s">
        <v>304</v>
      </c>
      <c r="Z85" s="190" t="s">
        <v>248</v>
      </c>
      <c r="AA85" s="180"/>
    </row>
    <row r="86" spans="1:27">
      <c r="A86" s="187" t="s">
        <v>124</v>
      </c>
      <c r="B86" s="188">
        <f t="shared" si="60"/>
        <v>6082</v>
      </c>
      <c r="C86" s="189">
        <f t="shared" si="61"/>
        <v>5234.6000000000004</v>
      </c>
      <c r="D86" s="189">
        <f t="shared" si="62"/>
        <v>251</v>
      </c>
      <c r="E86" s="189">
        <f t="shared" si="63"/>
        <v>0</v>
      </c>
      <c r="F86" s="229">
        <v>6082</v>
      </c>
      <c r="G86" s="230">
        <v>5234.6000000000004</v>
      </c>
      <c r="H86" s="229">
        <v>251</v>
      </c>
      <c r="I86" s="230" t="s">
        <v>304</v>
      </c>
      <c r="J86" s="218" t="s">
        <v>304</v>
      </c>
      <c r="K86" s="217" t="s">
        <v>304</v>
      </c>
      <c r="L86" s="216" t="s">
        <v>304</v>
      </c>
      <c r="M86" s="217" t="s">
        <v>304</v>
      </c>
      <c r="N86" s="218" t="s">
        <v>304</v>
      </c>
      <c r="O86" s="217" t="s">
        <v>304</v>
      </c>
      <c r="P86" s="216" t="s">
        <v>304</v>
      </c>
      <c r="Q86" s="217" t="s">
        <v>304</v>
      </c>
      <c r="R86" s="218" t="s">
        <v>304</v>
      </c>
      <c r="S86" s="217" t="s">
        <v>304</v>
      </c>
      <c r="T86" s="216" t="s">
        <v>304</v>
      </c>
      <c r="U86" s="216" t="s">
        <v>304</v>
      </c>
      <c r="V86" s="218" t="s">
        <v>304</v>
      </c>
      <c r="W86" s="217" t="s">
        <v>304</v>
      </c>
      <c r="X86" s="216" t="s">
        <v>304</v>
      </c>
      <c r="Y86" s="219" t="s">
        <v>304</v>
      </c>
      <c r="Z86" s="190" t="s">
        <v>249</v>
      </c>
      <c r="AA86" s="180"/>
    </row>
    <row r="87" spans="1:27">
      <c r="A87" s="187" t="s">
        <v>127</v>
      </c>
      <c r="B87" s="188">
        <f t="shared" si="60"/>
        <v>11051</v>
      </c>
      <c r="C87" s="189">
        <f t="shared" si="61"/>
        <v>6442.25</v>
      </c>
      <c r="D87" s="189">
        <f t="shared" si="62"/>
        <v>7.5</v>
      </c>
      <c r="E87" s="189">
        <f t="shared" si="63"/>
        <v>0.1</v>
      </c>
      <c r="F87" s="229">
        <v>11043</v>
      </c>
      <c r="G87" s="230">
        <v>6442.25</v>
      </c>
      <c r="H87" s="229" t="s">
        <v>304</v>
      </c>
      <c r="I87" s="230" t="s">
        <v>304</v>
      </c>
      <c r="J87" s="216">
        <v>7</v>
      </c>
      <c r="K87" s="217" t="s">
        <v>304</v>
      </c>
      <c r="L87" s="216">
        <v>6.1</v>
      </c>
      <c r="M87" s="217" t="s">
        <v>304</v>
      </c>
      <c r="N87" s="218" t="s">
        <v>304</v>
      </c>
      <c r="O87" s="217" t="s">
        <v>304</v>
      </c>
      <c r="P87" s="216" t="s">
        <v>304</v>
      </c>
      <c r="Q87" s="217" t="s">
        <v>304</v>
      </c>
      <c r="R87" s="216">
        <v>1</v>
      </c>
      <c r="S87" s="217" t="s">
        <v>304</v>
      </c>
      <c r="T87" s="216">
        <v>1.4</v>
      </c>
      <c r="U87" s="216">
        <v>0.1</v>
      </c>
      <c r="V87" s="218" t="s">
        <v>304</v>
      </c>
      <c r="W87" s="217" t="s">
        <v>304</v>
      </c>
      <c r="X87" s="216" t="s">
        <v>304</v>
      </c>
      <c r="Y87" s="219" t="s">
        <v>304</v>
      </c>
      <c r="Z87" s="190" t="s">
        <v>250</v>
      </c>
      <c r="AA87" s="180"/>
    </row>
    <row r="88" spans="1:27">
      <c r="A88" s="187" t="s">
        <v>129</v>
      </c>
      <c r="B88" s="188">
        <f t="shared" si="60"/>
        <v>1999</v>
      </c>
      <c r="C88" s="189">
        <f t="shared" si="61"/>
        <v>604.29999999999995</v>
      </c>
      <c r="D88" s="189">
        <f t="shared" si="62"/>
        <v>167.25</v>
      </c>
      <c r="E88" s="189">
        <f t="shared" si="63"/>
        <v>0</v>
      </c>
      <c r="F88" s="229">
        <v>1603</v>
      </c>
      <c r="G88" s="230">
        <v>596.5</v>
      </c>
      <c r="H88" s="229">
        <v>14.65</v>
      </c>
      <c r="I88" s="230" t="s">
        <v>304</v>
      </c>
      <c r="J88" s="216">
        <v>396</v>
      </c>
      <c r="K88" s="217">
        <v>7.8</v>
      </c>
      <c r="L88" s="216">
        <v>152.6</v>
      </c>
      <c r="M88" s="217" t="s">
        <v>304</v>
      </c>
      <c r="N88" s="218" t="s">
        <v>304</v>
      </c>
      <c r="O88" s="217" t="s">
        <v>304</v>
      </c>
      <c r="P88" s="216" t="s">
        <v>304</v>
      </c>
      <c r="Q88" s="217" t="s">
        <v>304</v>
      </c>
      <c r="R88" s="218" t="s">
        <v>304</v>
      </c>
      <c r="S88" s="217" t="s">
        <v>304</v>
      </c>
      <c r="T88" s="216" t="s">
        <v>304</v>
      </c>
      <c r="U88" s="216" t="s">
        <v>304</v>
      </c>
      <c r="V88" s="218" t="s">
        <v>304</v>
      </c>
      <c r="W88" s="217" t="s">
        <v>304</v>
      </c>
      <c r="X88" s="216" t="s">
        <v>304</v>
      </c>
      <c r="Y88" s="219" t="s">
        <v>304</v>
      </c>
      <c r="Z88" s="190" t="s">
        <v>251</v>
      </c>
      <c r="AA88" s="180"/>
    </row>
    <row r="89" spans="1:27">
      <c r="A89" s="294" t="s">
        <v>252</v>
      </c>
      <c r="B89" s="297">
        <f>SUM(B91:B103)</f>
        <v>34114</v>
      </c>
      <c r="C89" s="295">
        <f>SUM(C91:C103)</f>
        <v>14578.655999999999</v>
      </c>
      <c r="D89" s="295">
        <f t="shared" ref="D89:N89" si="64">SUM(D91:D103)</f>
        <v>2615.2399999999998</v>
      </c>
      <c r="E89" s="296">
        <f t="shared" si="64"/>
        <v>0</v>
      </c>
      <c r="F89" s="295">
        <f t="shared" si="64"/>
        <v>32343</v>
      </c>
      <c r="G89" s="298">
        <f t="shared" si="64"/>
        <v>14545.805999999999</v>
      </c>
      <c r="H89" s="295">
        <f t="shared" si="64"/>
        <v>483.78000000000003</v>
      </c>
      <c r="I89" s="298">
        <f>SUM(I91:I103)</f>
        <v>0</v>
      </c>
      <c r="J89" s="295">
        <f>SUM(J91:J103)</f>
        <v>1771</v>
      </c>
      <c r="K89" s="298">
        <f t="shared" si="64"/>
        <v>32.85</v>
      </c>
      <c r="L89" s="295">
        <f t="shared" si="64"/>
        <v>2131.46</v>
      </c>
      <c r="M89" s="298">
        <f t="shared" si="64"/>
        <v>0</v>
      </c>
      <c r="N89" s="295">
        <f t="shared" si="64"/>
        <v>0</v>
      </c>
      <c r="O89" s="290">
        <f>SUM(O91:O103)</f>
        <v>0</v>
      </c>
      <c r="P89" s="299">
        <f t="shared" ref="P89:W89" si="65">SUM(P91:P103)</f>
        <v>0</v>
      </c>
      <c r="Q89" s="290">
        <f t="shared" si="65"/>
        <v>0</v>
      </c>
      <c r="R89" s="299">
        <f t="shared" si="65"/>
        <v>0</v>
      </c>
      <c r="S89" s="290">
        <f t="shared" si="65"/>
        <v>0</v>
      </c>
      <c r="T89" s="299">
        <f t="shared" si="65"/>
        <v>0</v>
      </c>
      <c r="U89" s="290">
        <f t="shared" si="65"/>
        <v>0</v>
      </c>
      <c r="V89" s="299">
        <f t="shared" si="65"/>
        <v>0</v>
      </c>
      <c r="W89" s="290">
        <f t="shared" si="65"/>
        <v>0</v>
      </c>
      <c r="X89" s="290">
        <f>SUM(X91:X103)</f>
        <v>0</v>
      </c>
      <c r="Y89" s="300">
        <f>SUM(Y91:Y103)</f>
        <v>0</v>
      </c>
      <c r="Z89" s="282" t="s">
        <v>253</v>
      </c>
      <c r="AA89" s="180"/>
    </row>
    <row r="90" spans="1:27">
      <c r="A90" s="294"/>
      <c r="B90" s="297"/>
      <c r="C90" s="295"/>
      <c r="D90" s="295"/>
      <c r="E90" s="296"/>
      <c r="F90" s="295"/>
      <c r="G90" s="298"/>
      <c r="H90" s="295"/>
      <c r="I90" s="298"/>
      <c r="J90" s="295"/>
      <c r="K90" s="298"/>
      <c r="L90" s="295"/>
      <c r="M90" s="298"/>
      <c r="N90" s="295"/>
      <c r="O90" s="290"/>
      <c r="P90" s="299"/>
      <c r="Q90" s="290"/>
      <c r="R90" s="299"/>
      <c r="S90" s="290"/>
      <c r="T90" s="299"/>
      <c r="U90" s="290"/>
      <c r="V90" s="299"/>
      <c r="W90" s="290"/>
      <c r="X90" s="290"/>
      <c r="Y90" s="300"/>
      <c r="Z90" s="282"/>
      <c r="AA90" s="180"/>
    </row>
    <row r="91" spans="1:27">
      <c r="A91" s="187" t="s">
        <v>131</v>
      </c>
      <c r="B91" s="188">
        <f t="shared" ref="B91:B103" si="66">SUM(F91,J91,N91,R91,V91)</f>
        <v>925</v>
      </c>
      <c r="C91" s="189">
        <f t="shared" ref="C91:C103" si="67">(SUM(G91,K91,O91,S91,W91))</f>
        <v>253.6</v>
      </c>
      <c r="D91" s="189">
        <f t="shared" ref="D91:D103" si="68">(SUM(H91,L91,P91,T91,X91))</f>
        <v>31.3</v>
      </c>
      <c r="E91" s="189">
        <f t="shared" ref="E91:E103" si="69">(SUM(I91,M91,Q91,U91,Y91))</f>
        <v>0</v>
      </c>
      <c r="F91" s="229">
        <v>905</v>
      </c>
      <c r="G91" s="230">
        <v>253</v>
      </c>
      <c r="H91" s="229">
        <v>21.3</v>
      </c>
      <c r="I91" s="230" t="s">
        <v>304</v>
      </c>
      <c r="J91" s="216">
        <v>20</v>
      </c>
      <c r="K91" s="217">
        <v>0.6</v>
      </c>
      <c r="L91" s="216">
        <v>10</v>
      </c>
      <c r="M91" s="217" t="s">
        <v>304</v>
      </c>
      <c r="N91" s="218" t="s">
        <v>304</v>
      </c>
      <c r="O91" s="217" t="s">
        <v>304</v>
      </c>
      <c r="P91" s="216" t="s">
        <v>304</v>
      </c>
      <c r="Q91" s="217" t="s">
        <v>304</v>
      </c>
      <c r="R91" s="218" t="s">
        <v>304</v>
      </c>
      <c r="S91" s="217" t="s">
        <v>304</v>
      </c>
      <c r="T91" s="216" t="s">
        <v>304</v>
      </c>
      <c r="U91" s="216" t="s">
        <v>304</v>
      </c>
      <c r="V91" s="218" t="s">
        <v>304</v>
      </c>
      <c r="W91" s="217" t="s">
        <v>304</v>
      </c>
      <c r="X91" s="216" t="s">
        <v>304</v>
      </c>
      <c r="Y91" s="219" t="s">
        <v>304</v>
      </c>
      <c r="Z91" s="190" t="s">
        <v>254</v>
      </c>
      <c r="AA91" s="180"/>
    </row>
    <row r="92" spans="1:27">
      <c r="A92" s="187" t="s">
        <v>133</v>
      </c>
      <c r="B92" s="188">
        <f t="shared" si="66"/>
        <v>1573</v>
      </c>
      <c r="C92" s="189">
        <f t="shared" si="67"/>
        <v>464.25</v>
      </c>
      <c r="D92" s="189">
        <f t="shared" si="68"/>
        <v>26.69</v>
      </c>
      <c r="E92" s="189">
        <f t="shared" si="69"/>
        <v>0</v>
      </c>
      <c r="F92" s="229">
        <v>1460</v>
      </c>
      <c r="G92" s="230">
        <v>459.8</v>
      </c>
      <c r="H92" s="229">
        <v>3.12</v>
      </c>
      <c r="I92" s="230" t="s">
        <v>304</v>
      </c>
      <c r="J92" s="216">
        <v>113</v>
      </c>
      <c r="K92" s="217">
        <v>4.45</v>
      </c>
      <c r="L92" s="216">
        <v>23.57</v>
      </c>
      <c r="M92" s="217" t="s">
        <v>304</v>
      </c>
      <c r="N92" s="218" t="s">
        <v>304</v>
      </c>
      <c r="O92" s="217" t="s">
        <v>304</v>
      </c>
      <c r="P92" s="216" t="s">
        <v>304</v>
      </c>
      <c r="Q92" s="217" t="s">
        <v>304</v>
      </c>
      <c r="R92" s="218" t="s">
        <v>304</v>
      </c>
      <c r="S92" s="217" t="s">
        <v>304</v>
      </c>
      <c r="T92" s="216" t="s">
        <v>304</v>
      </c>
      <c r="U92" s="216" t="s">
        <v>304</v>
      </c>
      <c r="V92" s="218" t="s">
        <v>304</v>
      </c>
      <c r="W92" s="217" t="s">
        <v>304</v>
      </c>
      <c r="X92" s="216" t="s">
        <v>304</v>
      </c>
      <c r="Y92" s="219" t="s">
        <v>304</v>
      </c>
      <c r="Z92" s="190" t="s">
        <v>255</v>
      </c>
      <c r="AA92" s="180"/>
    </row>
    <row r="93" spans="1:27">
      <c r="A93" s="187" t="s">
        <v>135</v>
      </c>
      <c r="B93" s="188">
        <f t="shared" si="66"/>
        <v>12962</v>
      </c>
      <c r="C93" s="189">
        <f t="shared" si="67"/>
        <v>2630.7</v>
      </c>
      <c r="D93" s="189">
        <f t="shared" si="68"/>
        <v>73.2</v>
      </c>
      <c r="E93" s="189">
        <f t="shared" si="69"/>
        <v>0</v>
      </c>
      <c r="F93" s="229">
        <v>12961</v>
      </c>
      <c r="G93" s="230">
        <v>2630.7</v>
      </c>
      <c r="H93" s="229">
        <v>72.900000000000006</v>
      </c>
      <c r="I93" s="230" t="s">
        <v>304</v>
      </c>
      <c r="J93" s="216">
        <v>1</v>
      </c>
      <c r="K93" s="217" t="s">
        <v>304</v>
      </c>
      <c r="L93" s="216">
        <v>0.3</v>
      </c>
      <c r="M93" s="217" t="s">
        <v>304</v>
      </c>
      <c r="N93" s="218" t="s">
        <v>304</v>
      </c>
      <c r="O93" s="217" t="s">
        <v>304</v>
      </c>
      <c r="P93" s="216" t="s">
        <v>304</v>
      </c>
      <c r="Q93" s="217" t="s">
        <v>304</v>
      </c>
      <c r="R93" s="218" t="s">
        <v>304</v>
      </c>
      <c r="S93" s="217" t="s">
        <v>304</v>
      </c>
      <c r="T93" s="216" t="s">
        <v>304</v>
      </c>
      <c r="U93" s="216" t="s">
        <v>304</v>
      </c>
      <c r="V93" s="218" t="s">
        <v>304</v>
      </c>
      <c r="W93" s="217" t="s">
        <v>304</v>
      </c>
      <c r="X93" s="216" t="s">
        <v>304</v>
      </c>
      <c r="Y93" s="219" t="s">
        <v>304</v>
      </c>
      <c r="Z93" s="190" t="s">
        <v>256</v>
      </c>
      <c r="AA93" s="180"/>
    </row>
    <row r="94" spans="1:27">
      <c r="A94" s="187" t="s">
        <v>137</v>
      </c>
      <c r="B94" s="188">
        <f t="shared" si="66"/>
        <v>229</v>
      </c>
      <c r="C94" s="189">
        <f t="shared" si="67"/>
        <v>142.94999999999999</v>
      </c>
      <c r="D94" s="189">
        <f t="shared" si="68"/>
        <v>55.5</v>
      </c>
      <c r="E94" s="189">
        <f t="shared" si="69"/>
        <v>0</v>
      </c>
      <c r="F94" s="229">
        <v>184</v>
      </c>
      <c r="G94" s="230">
        <v>136.94999999999999</v>
      </c>
      <c r="H94" s="229">
        <v>10</v>
      </c>
      <c r="I94" s="230" t="s">
        <v>304</v>
      </c>
      <c r="J94" s="216">
        <v>45</v>
      </c>
      <c r="K94" s="217">
        <v>6</v>
      </c>
      <c r="L94" s="216">
        <v>45.5</v>
      </c>
      <c r="M94" s="217" t="s">
        <v>304</v>
      </c>
      <c r="N94" s="218" t="s">
        <v>304</v>
      </c>
      <c r="O94" s="217" t="s">
        <v>304</v>
      </c>
      <c r="P94" s="216" t="s">
        <v>304</v>
      </c>
      <c r="Q94" s="217" t="s">
        <v>304</v>
      </c>
      <c r="R94" s="218" t="s">
        <v>304</v>
      </c>
      <c r="S94" s="217" t="s">
        <v>304</v>
      </c>
      <c r="T94" s="216" t="s">
        <v>304</v>
      </c>
      <c r="U94" s="216" t="s">
        <v>304</v>
      </c>
      <c r="V94" s="218" t="s">
        <v>304</v>
      </c>
      <c r="W94" s="217" t="s">
        <v>304</v>
      </c>
      <c r="X94" s="216" t="s">
        <v>304</v>
      </c>
      <c r="Y94" s="219" t="s">
        <v>304</v>
      </c>
      <c r="Z94" s="190" t="s">
        <v>257</v>
      </c>
      <c r="AA94" s="180"/>
    </row>
    <row r="95" spans="1:27">
      <c r="A95" s="187" t="s">
        <v>139</v>
      </c>
      <c r="B95" s="188">
        <f t="shared" si="66"/>
        <v>631</v>
      </c>
      <c r="C95" s="189">
        <f t="shared" si="67"/>
        <v>604.75599999999997</v>
      </c>
      <c r="D95" s="189">
        <f t="shared" si="68"/>
        <v>44</v>
      </c>
      <c r="E95" s="189">
        <f t="shared" si="69"/>
        <v>0</v>
      </c>
      <c r="F95" s="229">
        <v>609</v>
      </c>
      <c r="G95" s="230">
        <v>604.75599999999997</v>
      </c>
      <c r="H95" s="229" t="s">
        <v>304</v>
      </c>
      <c r="I95" s="230" t="s">
        <v>304</v>
      </c>
      <c r="J95" s="216">
        <v>22</v>
      </c>
      <c r="K95" s="217" t="s">
        <v>304</v>
      </c>
      <c r="L95" s="216">
        <v>44</v>
      </c>
      <c r="M95" s="217" t="s">
        <v>304</v>
      </c>
      <c r="N95" s="218" t="s">
        <v>304</v>
      </c>
      <c r="O95" s="217" t="s">
        <v>304</v>
      </c>
      <c r="P95" s="216" t="s">
        <v>304</v>
      </c>
      <c r="Q95" s="217" t="s">
        <v>304</v>
      </c>
      <c r="R95" s="218" t="s">
        <v>304</v>
      </c>
      <c r="S95" s="217" t="s">
        <v>304</v>
      </c>
      <c r="T95" s="216" t="s">
        <v>304</v>
      </c>
      <c r="U95" s="216" t="s">
        <v>304</v>
      </c>
      <c r="V95" s="218" t="s">
        <v>304</v>
      </c>
      <c r="W95" s="217" t="s">
        <v>304</v>
      </c>
      <c r="X95" s="216" t="s">
        <v>304</v>
      </c>
      <c r="Y95" s="219" t="s">
        <v>304</v>
      </c>
      <c r="Z95" s="190" t="s">
        <v>258</v>
      </c>
      <c r="AA95" s="180"/>
    </row>
    <row r="96" spans="1:27">
      <c r="A96" s="187" t="s">
        <v>141</v>
      </c>
      <c r="B96" s="188">
        <f t="shared" si="66"/>
        <v>588</v>
      </c>
      <c r="C96" s="189">
        <f t="shared" si="67"/>
        <v>552.79999999999995</v>
      </c>
      <c r="D96" s="189">
        <f t="shared" si="68"/>
        <v>0</v>
      </c>
      <c r="E96" s="189">
        <f t="shared" si="69"/>
        <v>0</v>
      </c>
      <c r="F96" s="229">
        <v>588</v>
      </c>
      <c r="G96" s="230">
        <v>552.79999999999995</v>
      </c>
      <c r="H96" s="229" t="s">
        <v>304</v>
      </c>
      <c r="I96" s="230" t="s">
        <v>304</v>
      </c>
      <c r="J96" s="218" t="s">
        <v>304</v>
      </c>
      <c r="K96" s="217" t="s">
        <v>304</v>
      </c>
      <c r="L96" s="216" t="s">
        <v>304</v>
      </c>
      <c r="M96" s="217" t="s">
        <v>304</v>
      </c>
      <c r="N96" s="218" t="s">
        <v>304</v>
      </c>
      <c r="O96" s="217" t="s">
        <v>304</v>
      </c>
      <c r="P96" s="216" t="s">
        <v>304</v>
      </c>
      <c r="Q96" s="217" t="s">
        <v>304</v>
      </c>
      <c r="R96" s="218" t="s">
        <v>304</v>
      </c>
      <c r="S96" s="217" t="s">
        <v>304</v>
      </c>
      <c r="T96" s="216" t="s">
        <v>304</v>
      </c>
      <c r="U96" s="216" t="s">
        <v>304</v>
      </c>
      <c r="V96" s="218" t="s">
        <v>304</v>
      </c>
      <c r="W96" s="217" t="s">
        <v>304</v>
      </c>
      <c r="X96" s="216" t="s">
        <v>304</v>
      </c>
      <c r="Y96" s="219" t="s">
        <v>304</v>
      </c>
      <c r="Z96" s="190" t="s">
        <v>259</v>
      </c>
      <c r="AA96" s="180"/>
    </row>
    <row r="97" spans="1:27">
      <c r="A97" s="187" t="s">
        <v>144</v>
      </c>
      <c r="B97" s="188">
        <f t="shared" si="66"/>
        <v>543</v>
      </c>
      <c r="C97" s="189">
        <f t="shared" si="67"/>
        <v>287.51499999999999</v>
      </c>
      <c r="D97" s="189">
        <f t="shared" si="68"/>
        <v>345.98</v>
      </c>
      <c r="E97" s="189">
        <f t="shared" si="69"/>
        <v>0</v>
      </c>
      <c r="F97" s="229">
        <v>279</v>
      </c>
      <c r="G97" s="230">
        <v>271.065</v>
      </c>
      <c r="H97" s="229" t="s">
        <v>304</v>
      </c>
      <c r="I97" s="230" t="s">
        <v>304</v>
      </c>
      <c r="J97" s="216">
        <v>264</v>
      </c>
      <c r="K97" s="217">
        <v>16.45</v>
      </c>
      <c r="L97" s="216">
        <v>345.98</v>
      </c>
      <c r="M97" s="217" t="s">
        <v>304</v>
      </c>
      <c r="N97" s="218" t="s">
        <v>304</v>
      </c>
      <c r="O97" s="217" t="s">
        <v>304</v>
      </c>
      <c r="P97" s="216" t="s">
        <v>304</v>
      </c>
      <c r="Q97" s="217" t="s">
        <v>304</v>
      </c>
      <c r="R97" s="218" t="s">
        <v>304</v>
      </c>
      <c r="S97" s="217" t="s">
        <v>304</v>
      </c>
      <c r="T97" s="216" t="s">
        <v>304</v>
      </c>
      <c r="U97" s="216" t="s">
        <v>304</v>
      </c>
      <c r="V97" s="218" t="s">
        <v>304</v>
      </c>
      <c r="W97" s="217" t="s">
        <v>304</v>
      </c>
      <c r="X97" s="216" t="s">
        <v>304</v>
      </c>
      <c r="Y97" s="219" t="s">
        <v>304</v>
      </c>
      <c r="Z97" s="190" t="s">
        <v>260</v>
      </c>
      <c r="AA97" s="180"/>
    </row>
    <row r="98" spans="1:27">
      <c r="A98" s="187" t="s">
        <v>146</v>
      </c>
      <c r="B98" s="188">
        <f t="shared" si="66"/>
        <v>1467</v>
      </c>
      <c r="C98" s="189">
        <f t="shared" si="67"/>
        <v>1223.6600000000001</v>
      </c>
      <c r="D98" s="189">
        <f t="shared" si="68"/>
        <v>8.5500000000000007</v>
      </c>
      <c r="E98" s="189">
        <f t="shared" si="69"/>
        <v>0</v>
      </c>
      <c r="F98" s="229">
        <v>1437</v>
      </c>
      <c r="G98" s="230">
        <v>1222.4100000000001</v>
      </c>
      <c r="H98" s="229">
        <v>1.3</v>
      </c>
      <c r="I98" s="230" t="s">
        <v>304</v>
      </c>
      <c r="J98" s="216">
        <v>30</v>
      </c>
      <c r="K98" s="217">
        <v>1.25</v>
      </c>
      <c r="L98" s="216">
        <v>7.25</v>
      </c>
      <c r="M98" s="217" t="s">
        <v>304</v>
      </c>
      <c r="N98" s="218" t="s">
        <v>304</v>
      </c>
      <c r="O98" s="217" t="s">
        <v>304</v>
      </c>
      <c r="P98" s="216" t="s">
        <v>304</v>
      </c>
      <c r="Q98" s="217" t="s">
        <v>304</v>
      </c>
      <c r="R98" s="218" t="s">
        <v>304</v>
      </c>
      <c r="S98" s="217" t="s">
        <v>304</v>
      </c>
      <c r="T98" s="216" t="s">
        <v>304</v>
      </c>
      <c r="U98" s="216" t="s">
        <v>304</v>
      </c>
      <c r="V98" s="218" t="s">
        <v>304</v>
      </c>
      <c r="W98" s="217" t="s">
        <v>304</v>
      </c>
      <c r="X98" s="216" t="s">
        <v>304</v>
      </c>
      <c r="Y98" s="219" t="s">
        <v>304</v>
      </c>
      <c r="Z98" s="190" t="s">
        <v>261</v>
      </c>
      <c r="AA98" s="180"/>
    </row>
    <row r="99" spans="1:27">
      <c r="A99" s="187" t="s">
        <v>148</v>
      </c>
      <c r="B99" s="188">
        <f t="shared" si="66"/>
        <v>387</v>
      </c>
      <c r="C99" s="189">
        <f t="shared" si="67"/>
        <v>7.6999999999999999E-2</v>
      </c>
      <c r="D99" s="189">
        <f t="shared" si="68"/>
        <v>10</v>
      </c>
      <c r="E99" s="189">
        <f t="shared" si="69"/>
        <v>0</v>
      </c>
      <c r="F99" s="229">
        <v>347</v>
      </c>
      <c r="G99" s="230">
        <v>7.6999999999999999E-2</v>
      </c>
      <c r="H99" s="229" t="s">
        <v>304</v>
      </c>
      <c r="I99" s="230" t="s">
        <v>304</v>
      </c>
      <c r="J99" s="216">
        <v>40</v>
      </c>
      <c r="K99" s="217" t="s">
        <v>304</v>
      </c>
      <c r="L99" s="216">
        <v>10</v>
      </c>
      <c r="M99" s="217" t="s">
        <v>304</v>
      </c>
      <c r="N99" s="218" t="s">
        <v>304</v>
      </c>
      <c r="O99" s="217" t="s">
        <v>304</v>
      </c>
      <c r="P99" s="216" t="s">
        <v>304</v>
      </c>
      <c r="Q99" s="217" t="s">
        <v>304</v>
      </c>
      <c r="R99" s="218" t="s">
        <v>304</v>
      </c>
      <c r="S99" s="217" t="s">
        <v>304</v>
      </c>
      <c r="T99" s="216" t="s">
        <v>304</v>
      </c>
      <c r="U99" s="216" t="s">
        <v>304</v>
      </c>
      <c r="V99" s="218" t="s">
        <v>304</v>
      </c>
      <c r="W99" s="217" t="s">
        <v>304</v>
      </c>
      <c r="X99" s="216" t="s">
        <v>304</v>
      </c>
      <c r="Y99" s="219" t="s">
        <v>304</v>
      </c>
      <c r="Z99" s="190" t="s">
        <v>262</v>
      </c>
      <c r="AA99" s="180"/>
    </row>
    <row r="100" spans="1:27">
      <c r="A100" s="187" t="s">
        <v>150</v>
      </c>
      <c r="B100" s="188">
        <f t="shared" si="66"/>
        <v>3098</v>
      </c>
      <c r="C100" s="189">
        <f t="shared" si="67"/>
        <v>865.89</v>
      </c>
      <c r="D100" s="189">
        <f t="shared" si="68"/>
        <v>211.88</v>
      </c>
      <c r="E100" s="189">
        <f t="shared" si="69"/>
        <v>0</v>
      </c>
      <c r="F100" s="229">
        <v>2747</v>
      </c>
      <c r="G100" s="230">
        <v>865.89</v>
      </c>
      <c r="H100" s="229">
        <v>85.56</v>
      </c>
      <c r="I100" s="230" t="s">
        <v>304</v>
      </c>
      <c r="J100" s="216">
        <v>351</v>
      </c>
      <c r="K100" s="217" t="s">
        <v>304</v>
      </c>
      <c r="L100" s="216">
        <v>126.32</v>
      </c>
      <c r="M100" s="217" t="s">
        <v>304</v>
      </c>
      <c r="N100" s="218" t="s">
        <v>304</v>
      </c>
      <c r="O100" s="217" t="s">
        <v>304</v>
      </c>
      <c r="P100" s="216" t="s">
        <v>304</v>
      </c>
      <c r="Q100" s="217" t="s">
        <v>304</v>
      </c>
      <c r="R100" s="218" t="s">
        <v>304</v>
      </c>
      <c r="S100" s="217" t="s">
        <v>304</v>
      </c>
      <c r="T100" s="216" t="s">
        <v>304</v>
      </c>
      <c r="U100" s="216" t="s">
        <v>304</v>
      </c>
      <c r="V100" s="218" t="s">
        <v>304</v>
      </c>
      <c r="W100" s="217" t="s">
        <v>304</v>
      </c>
      <c r="X100" s="216" t="s">
        <v>304</v>
      </c>
      <c r="Y100" s="219" t="s">
        <v>304</v>
      </c>
      <c r="Z100" s="190" t="s">
        <v>263</v>
      </c>
      <c r="AA100" s="180"/>
    </row>
    <row r="101" spans="1:27">
      <c r="A101" s="187" t="s">
        <v>152</v>
      </c>
      <c r="B101" s="188">
        <f t="shared" si="66"/>
        <v>1769</v>
      </c>
      <c r="C101" s="189">
        <f t="shared" si="67"/>
        <v>722.86</v>
      </c>
      <c r="D101" s="189">
        <f t="shared" si="68"/>
        <v>2.1</v>
      </c>
      <c r="E101" s="189">
        <f t="shared" si="69"/>
        <v>0</v>
      </c>
      <c r="F101" s="229">
        <v>1757</v>
      </c>
      <c r="G101" s="230">
        <v>718.96</v>
      </c>
      <c r="H101" s="229" t="s">
        <v>304</v>
      </c>
      <c r="I101" s="230" t="s">
        <v>304</v>
      </c>
      <c r="J101" s="216">
        <v>12</v>
      </c>
      <c r="K101" s="217">
        <v>3.9</v>
      </c>
      <c r="L101" s="216">
        <v>2.1</v>
      </c>
      <c r="M101" s="217" t="s">
        <v>304</v>
      </c>
      <c r="N101" s="218" t="s">
        <v>304</v>
      </c>
      <c r="O101" s="217" t="s">
        <v>304</v>
      </c>
      <c r="P101" s="216" t="s">
        <v>304</v>
      </c>
      <c r="Q101" s="217" t="s">
        <v>304</v>
      </c>
      <c r="R101" s="218" t="s">
        <v>304</v>
      </c>
      <c r="S101" s="217" t="s">
        <v>304</v>
      </c>
      <c r="T101" s="216" t="s">
        <v>304</v>
      </c>
      <c r="U101" s="216" t="s">
        <v>304</v>
      </c>
      <c r="V101" s="218" t="s">
        <v>304</v>
      </c>
      <c r="W101" s="217" t="s">
        <v>304</v>
      </c>
      <c r="X101" s="216" t="s">
        <v>304</v>
      </c>
      <c r="Y101" s="219" t="s">
        <v>304</v>
      </c>
      <c r="Z101" s="190" t="s">
        <v>264</v>
      </c>
      <c r="AA101" s="180"/>
    </row>
    <row r="102" spans="1:27">
      <c r="A102" s="187" t="s">
        <v>154</v>
      </c>
      <c r="B102" s="188">
        <f t="shared" si="66"/>
        <v>8244</v>
      </c>
      <c r="C102" s="189">
        <f t="shared" si="67"/>
        <v>5897.2979999999998</v>
      </c>
      <c r="D102" s="189">
        <f t="shared" si="68"/>
        <v>1517.54</v>
      </c>
      <c r="E102" s="189">
        <f t="shared" si="69"/>
        <v>0</v>
      </c>
      <c r="F102" s="229">
        <v>7373</v>
      </c>
      <c r="G102" s="230">
        <v>5897.2979999999998</v>
      </c>
      <c r="H102" s="229">
        <v>2</v>
      </c>
      <c r="I102" s="230" t="s">
        <v>304</v>
      </c>
      <c r="J102" s="216">
        <v>871</v>
      </c>
      <c r="K102" s="217" t="s">
        <v>304</v>
      </c>
      <c r="L102" s="216">
        <v>1515.54</v>
      </c>
      <c r="M102" s="217" t="s">
        <v>304</v>
      </c>
      <c r="N102" s="218" t="s">
        <v>304</v>
      </c>
      <c r="O102" s="217" t="s">
        <v>304</v>
      </c>
      <c r="P102" s="216" t="s">
        <v>304</v>
      </c>
      <c r="Q102" s="217" t="s">
        <v>304</v>
      </c>
      <c r="R102" s="218" t="s">
        <v>304</v>
      </c>
      <c r="S102" s="217" t="s">
        <v>304</v>
      </c>
      <c r="T102" s="216" t="s">
        <v>304</v>
      </c>
      <c r="U102" s="216" t="s">
        <v>304</v>
      </c>
      <c r="V102" s="218" t="s">
        <v>304</v>
      </c>
      <c r="W102" s="217" t="s">
        <v>304</v>
      </c>
      <c r="X102" s="216" t="s">
        <v>304</v>
      </c>
      <c r="Y102" s="219" t="s">
        <v>304</v>
      </c>
      <c r="Z102" s="190" t="s">
        <v>265</v>
      </c>
      <c r="AA102" s="180"/>
    </row>
    <row r="103" spans="1:27">
      <c r="A103" s="187" t="s">
        <v>156</v>
      </c>
      <c r="B103" s="188">
        <f t="shared" si="66"/>
        <v>1698</v>
      </c>
      <c r="C103" s="189">
        <f t="shared" si="67"/>
        <v>932.30000000000007</v>
      </c>
      <c r="D103" s="189">
        <f t="shared" si="68"/>
        <v>288.5</v>
      </c>
      <c r="E103" s="189">
        <f t="shared" si="69"/>
        <v>0</v>
      </c>
      <c r="F103" s="229">
        <v>1696</v>
      </c>
      <c r="G103" s="230">
        <v>932.1</v>
      </c>
      <c r="H103" s="229">
        <v>287.60000000000002</v>
      </c>
      <c r="I103" s="230" t="s">
        <v>304</v>
      </c>
      <c r="J103" s="216">
        <v>2</v>
      </c>
      <c r="K103" s="217">
        <v>0.2</v>
      </c>
      <c r="L103" s="216">
        <v>0.9</v>
      </c>
      <c r="M103" s="217" t="s">
        <v>304</v>
      </c>
      <c r="N103" s="218" t="s">
        <v>304</v>
      </c>
      <c r="O103" s="217" t="s">
        <v>304</v>
      </c>
      <c r="P103" s="216" t="s">
        <v>304</v>
      </c>
      <c r="Q103" s="217" t="s">
        <v>304</v>
      </c>
      <c r="R103" s="218" t="s">
        <v>304</v>
      </c>
      <c r="S103" s="217" t="s">
        <v>304</v>
      </c>
      <c r="T103" s="216" t="s">
        <v>304</v>
      </c>
      <c r="U103" s="216" t="s">
        <v>304</v>
      </c>
      <c r="V103" s="218" t="s">
        <v>304</v>
      </c>
      <c r="W103" s="217" t="s">
        <v>304</v>
      </c>
      <c r="X103" s="216" t="s">
        <v>304</v>
      </c>
      <c r="Y103" s="219" t="s">
        <v>304</v>
      </c>
      <c r="Z103" s="190" t="s">
        <v>266</v>
      </c>
      <c r="AA103" s="180"/>
    </row>
    <row r="104" spans="1:27">
      <c r="A104" s="294" t="s">
        <v>267</v>
      </c>
      <c r="B104" s="297">
        <f>SUM(B106:B109)</f>
        <v>183846</v>
      </c>
      <c r="C104" s="295">
        <f>SUM(C106:C109)</f>
        <v>101379.02800000001</v>
      </c>
      <c r="D104" s="295">
        <f t="shared" ref="D104:N104" si="70">SUM(D106:D109)</f>
        <v>39005.431000000004</v>
      </c>
      <c r="E104" s="296">
        <f t="shared" si="70"/>
        <v>10222.77</v>
      </c>
      <c r="F104" s="295">
        <f t="shared" si="70"/>
        <v>61621</v>
      </c>
      <c r="G104" s="298">
        <f t="shared" si="70"/>
        <v>57509.069999999992</v>
      </c>
      <c r="H104" s="295">
        <f t="shared" si="70"/>
        <v>921.91000000000008</v>
      </c>
      <c r="I104" s="298">
        <f>SUM(I106:I109)</f>
        <v>0</v>
      </c>
      <c r="J104" s="295">
        <f>SUM(J106:J109)</f>
        <v>27605</v>
      </c>
      <c r="K104" s="298">
        <f t="shared" si="70"/>
        <v>4986.8519999999999</v>
      </c>
      <c r="L104" s="295">
        <f t="shared" si="70"/>
        <v>26625.991000000002</v>
      </c>
      <c r="M104" s="298">
        <f t="shared" si="70"/>
        <v>188.75</v>
      </c>
      <c r="N104" s="295">
        <f t="shared" si="70"/>
        <v>10</v>
      </c>
      <c r="O104" s="290">
        <f>SUM(O106:O109)</f>
        <v>0</v>
      </c>
      <c r="P104" s="299">
        <f t="shared" ref="P104:W104" si="71">SUM(P106:P109)</f>
        <v>0</v>
      </c>
      <c r="Q104" s="290">
        <f t="shared" si="71"/>
        <v>3.5</v>
      </c>
      <c r="R104" s="299">
        <f t="shared" si="71"/>
        <v>93108</v>
      </c>
      <c r="S104" s="290">
        <f t="shared" si="71"/>
        <v>38880.606</v>
      </c>
      <c r="T104" s="299">
        <f t="shared" si="71"/>
        <v>10648.69</v>
      </c>
      <c r="U104" s="290">
        <f t="shared" si="71"/>
        <v>9941.32</v>
      </c>
      <c r="V104" s="299">
        <f t="shared" si="71"/>
        <v>1502</v>
      </c>
      <c r="W104" s="290">
        <f t="shared" si="71"/>
        <v>2.5</v>
      </c>
      <c r="X104" s="290">
        <f>SUM(X106:X109)</f>
        <v>808.84</v>
      </c>
      <c r="Y104" s="300">
        <f>SUM(Y106:Y109)</f>
        <v>89.199999999999989</v>
      </c>
      <c r="Z104" s="282" t="s">
        <v>268</v>
      </c>
      <c r="AA104" s="180"/>
    </row>
    <row r="105" spans="1:27">
      <c r="A105" s="294"/>
      <c r="B105" s="297"/>
      <c r="C105" s="295"/>
      <c r="D105" s="295"/>
      <c r="E105" s="296"/>
      <c r="F105" s="295"/>
      <c r="G105" s="298"/>
      <c r="H105" s="295"/>
      <c r="I105" s="298"/>
      <c r="J105" s="295"/>
      <c r="K105" s="298"/>
      <c r="L105" s="295"/>
      <c r="M105" s="298"/>
      <c r="N105" s="295"/>
      <c r="O105" s="290"/>
      <c r="P105" s="299"/>
      <c r="Q105" s="290"/>
      <c r="R105" s="299"/>
      <c r="S105" s="290"/>
      <c r="T105" s="299"/>
      <c r="U105" s="290"/>
      <c r="V105" s="299"/>
      <c r="W105" s="290"/>
      <c r="X105" s="290"/>
      <c r="Y105" s="300"/>
      <c r="Z105" s="282"/>
      <c r="AA105" s="180"/>
    </row>
    <row r="106" spans="1:27">
      <c r="A106" s="187" t="s">
        <v>158</v>
      </c>
      <c r="B106" s="188">
        <f t="shared" ref="B106:B109" si="72">SUM(F106,J106,N106,R106,V106)</f>
        <v>148040</v>
      </c>
      <c r="C106" s="189">
        <f t="shared" ref="C106:C109" si="73">(SUM(G106,K106,O106,S106,W106))</f>
        <v>75743.578000000009</v>
      </c>
      <c r="D106" s="189">
        <f t="shared" ref="D106:D109" si="74">(SUM(H106,L106,P106,T106,X106))</f>
        <v>37814.330999999998</v>
      </c>
      <c r="E106" s="189">
        <f t="shared" ref="E106:E109" si="75">(SUM(I106,M106,Q106,U106,Y106))</f>
        <v>7832.24</v>
      </c>
      <c r="F106" s="229">
        <v>31123</v>
      </c>
      <c r="G106" s="230">
        <v>32324.1</v>
      </c>
      <c r="H106" s="229">
        <v>322.14999999999998</v>
      </c>
      <c r="I106" s="230" t="s">
        <v>304</v>
      </c>
      <c r="J106" s="216">
        <v>26983</v>
      </c>
      <c r="K106" s="217">
        <v>4937.8019999999997</v>
      </c>
      <c r="L106" s="216">
        <v>26248.530999999999</v>
      </c>
      <c r="M106" s="217">
        <v>188.75</v>
      </c>
      <c r="N106" s="218" t="s">
        <v>304</v>
      </c>
      <c r="O106" s="217" t="s">
        <v>304</v>
      </c>
      <c r="P106" s="216" t="s">
        <v>304</v>
      </c>
      <c r="Q106" s="217" t="s">
        <v>304</v>
      </c>
      <c r="R106" s="216">
        <v>88494</v>
      </c>
      <c r="S106" s="217">
        <v>38479.175999999999</v>
      </c>
      <c r="T106" s="216">
        <v>10459.81</v>
      </c>
      <c r="U106" s="216">
        <v>7611.59</v>
      </c>
      <c r="V106" s="216">
        <v>1440</v>
      </c>
      <c r="W106" s="217">
        <v>2.5</v>
      </c>
      <c r="X106" s="216">
        <v>783.84</v>
      </c>
      <c r="Y106" s="219">
        <v>31.9</v>
      </c>
      <c r="Z106" s="190" t="s">
        <v>269</v>
      </c>
      <c r="AA106" s="180"/>
    </row>
    <row r="107" spans="1:27">
      <c r="A107" s="187" t="s">
        <v>160</v>
      </c>
      <c r="B107" s="188">
        <f t="shared" si="72"/>
        <v>11070</v>
      </c>
      <c r="C107" s="189">
        <f t="shared" si="73"/>
        <v>6450.5519999999997</v>
      </c>
      <c r="D107" s="189">
        <f t="shared" si="74"/>
        <v>132.79</v>
      </c>
      <c r="E107" s="189">
        <f t="shared" si="75"/>
        <v>2026.82</v>
      </c>
      <c r="F107" s="229">
        <v>7674</v>
      </c>
      <c r="G107" s="230">
        <v>6336.0219999999999</v>
      </c>
      <c r="H107" s="229">
        <v>47</v>
      </c>
      <c r="I107" s="230" t="s">
        <v>304</v>
      </c>
      <c r="J107" s="216">
        <v>145</v>
      </c>
      <c r="K107" s="217">
        <v>1.95</v>
      </c>
      <c r="L107" s="216">
        <v>85.15</v>
      </c>
      <c r="M107" s="217" t="s">
        <v>304</v>
      </c>
      <c r="N107" s="216">
        <v>10</v>
      </c>
      <c r="O107" s="217" t="s">
        <v>304</v>
      </c>
      <c r="P107" s="216" t="s">
        <v>304</v>
      </c>
      <c r="Q107" s="217">
        <v>3.5</v>
      </c>
      <c r="R107" s="216">
        <v>3241</v>
      </c>
      <c r="S107" s="217">
        <v>112.58</v>
      </c>
      <c r="T107" s="216">
        <v>0.64</v>
      </c>
      <c r="U107" s="216">
        <v>2023.32</v>
      </c>
      <c r="V107" s="218" t="s">
        <v>304</v>
      </c>
      <c r="W107" s="217" t="s">
        <v>304</v>
      </c>
      <c r="X107" s="216" t="s">
        <v>304</v>
      </c>
      <c r="Y107" s="219" t="s">
        <v>304</v>
      </c>
      <c r="Z107" s="190" t="s">
        <v>270</v>
      </c>
      <c r="AA107" s="180"/>
    </row>
    <row r="108" spans="1:27">
      <c r="A108" s="187" t="s">
        <v>163</v>
      </c>
      <c r="B108" s="188">
        <f t="shared" si="72"/>
        <v>9159</v>
      </c>
      <c r="C108" s="189">
        <f t="shared" si="73"/>
        <v>4427.63</v>
      </c>
      <c r="D108" s="189">
        <f t="shared" si="74"/>
        <v>612.54999999999995</v>
      </c>
      <c r="E108" s="189">
        <f t="shared" si="75"/>
        <v>14.93</v>
      </c>
      <c r="F108" s="229">
        <v>7629</v>
      </c>
      <c r="G108" s="230">
        <v>4091.68</v>
      </c>
      <c r="H108" s="229">
        <v>299.81</v>
      </c>
      <c r="I108" s="230" t="s">
        <v>304</v>
      </c>
      <c r="J108" s="216">
        <v>363</v>
      </c>
      <c r="K108" s="217">
        <v>47.1</v>
      </c>
      <c r="L108" s="216">
        <v>136.94999999999999</v>
      </c>
      <c r="M108" s="217" t="s">
        <v>304</v>
      </c>
      <c r="N108" s="218" t="s">
        <v>304</v>
      </c>
      <c r="O108" s="217" t="s">
        <v>304</v>
      </c>
      <c r="P108" s="216" t="s">
        <v>304</v>
      </c>
      <c r="Q108" s="217" t="s">
        <v>304</v>
      </c>
      <c r="R108" s="216">
        <v>1162</v>
      </c>
      <c r="S108" s="217">
        <v>288.85000000000002</v>
      </c>
      <c r="T108" s="216">
        <v>170.79</v>
      </c>
      <c r="U108" s="216">
        <v>13.93</v>
      </c>
      <c r="V108" s="216">
        <v>5</v>
      </c>
      <c r="W108" s="217" t="s">
        <v>304</v>
      </c>
      <c r="X108" s="216">
        <v>5</v>
      </c>
      <c r="Y108" s="219">
        <v>1</v>
      </c>
      <c r="Z108" s="190" t="s">
        <v>271</v>
      </c>
      <c r="AA108" s="180"/>
    </row>
    <row r="109" spans="1:27" ht="15.65" thickBot="1">
      <c r="A109" s="199" t="s">
        <v>166</v>
      </c>
      <c r="B109" s="200">
        <f t="shared" si="72"/>
        <v>15577</v>
      </c>
      <c r="C109" s="201">
        <f t="shared" si="73"/>
        <v>14757.268</v>
      </c>
      <c r="D109" s="201">
        <f t="shared" si="74"/>
        <v>445.76</v>
      </c>
      <c r="E109" s="201">
        <f t="shared" si="75"/>
        <v>348.78000000000003</v>
      </c>
      <c r="F109" s="231">
        <v>15195</v>
      </c>
      <c r="G109" s="232">
        <v>14757.268</v>
      </c>
      <c r="H109" s="231">
        <v>252.95</v>
      </c>
      <c r="I109" s="232" t="s">
        <v>304</v>
      </c>
      <c r="J109" s="220">
        <v>114</v>
      </c>
      <c r="K109" s="221" t="s">
        <v>304</v>
      </c>
      <c r="L109" s="220">
        <v>155.36000000000001</v>
      </c>
      <c r="M109" s="221" t="s">
        <v>304</v>
      </c>
      <c r="N109" s="222" t="s">
        <v>304</v>
      </c>
      <c r="O109" s="221" t="s">
        <v>304</v>
      </c>
      <c r="P109" s="220" t="s">
        <v>304</v>
      </c>
      <c r="Q109" s="221" t="s">
        <v>304</v>
      </c>
      <c r="R109" s="220">
        <v>211</v>
      </c>
      <c r="S109" s="221" t="s">
        <v>304</v>
      </c>
      <c r="T109" s="220">
        <v>17.45</v>
      </c>
      <c r="U109" s="220">
        <v>292.48</v>
      </c>
      <c r="V109" s="220">
        <v>57</v>
      </c>
      <c r="W109" s="221" t="s">
        <v>304</v>
      </c>
      <c r="X109" s="220">
        <v>20</v>
      </c>
      <c r="Y109" s="223">
        <v>56.3</v>
      </c>
      <c r="Z109" s="202" t="s">
        <v>272</v>
      </c>
      <c r="AA109" s="180"/>
    </row>
    <row r="110" spans="1:27">
      <c r="A110" s="204" t="s">
        <v>300</v>
      </c>
      <c r="W110" s="174" t="s">
        <v>302</v>
      </c>
      <c r="Z110" s="185"/>
    </row>
    <row r="111" spans="1:27">
      <c r="A111" s="204" t="s">
        <v>301</v>
      </c>
      <c r="W111" s="280" t="s">
        <v>303</v>
      </c>
      <c r="X111" s="280"/>
      <c r="Y111" s="280"/>
      <c r="Z111" s="280"/>
    </row>
    <row r="112" spans="1:27">
      <c r="B112" s="206"/>
      <c r="C112" s="206"/>
      <c r="Z112" s="205"/>
    </row>
    <row r="114" spans="1:14">
      <c r="A114" s="180"/>
    </row>
    <row r="115" spans="1:14">
      <c r="A115" s="180"/>
    </row>
    <row r="116" spans="1:14">
      <c r="A116" s="180"/>
    </row>
    <row r="117" spans="1:14">
      <c r="A117" s="180"/>
    </row>
    <row r="118" spans="1:14">
      <c r="A118" s="180"/>
    </row>
    <row r="119" spans="1:14">
      <c r="A119" s="180"/>
    </row>
    <row r="120" spans="1:14">
      <c r="A120" s="180"/>
    </row>
    <row r="121" spans="1:14">
      <c r="A121" s="180"/>
    </row>
    <row r="122" spans="1:14">
      <c r="A122" s="180"/>
      <c r="D122" s="207"/>
    </row>
    <row r="123" spans="1:14">
      <c r="A123" s="180"/>
    </row>
    <row r="124" spans="1:14">
      <c r="A124" s="208"/>
    </row>
    <row r="125" spans="1:14" s="180" customFormat="1">
      <c r="A125" s="285"/>
      <c r="B125" s="285"/>
      <c r="C125" s="285"/>
      <c r="D125" s="285"/>
      <c r="E125" s="285"/>
      <c r="F125" s="285"/>
      <c r="G125" s="286"/>
      <c r="H125" s="286"/>
      <c r="I125" s="286"/>
      <c r="J125" s="286"/>
      <c r="K125" s="286"/>
      <c r="L125" s="286"/>
      <c r="M125" s="286"/>
      <c r="N125" s="286"/>
    </row>
    <row r="126" spans="1:14" s="180" customFormat="1">
      <c r="A126" s="285"/>
      <c r="B126" s="285"/>
      <c r="C126" s="285"/>
      <c r="D126" s="285"/>
      <c r="E126" s="285"/>
      <c r="F126" s="285"/>
      <c r="G126" s="286"/>
      <c r="H126" s="286"/>
      <c r="I126" s="286"/>
      <c r="J126" s="286"/>
      <c r="K126" s="286"/>
      <c r="L126" s="286"/>
      <c r="M126" s="286"/>
      <c r="N126" s="286"/>
    </row>
    <row r="127" spans="1:14" s="180" customFormat="1">
      <c r="A127" s="285"/>
      <c r="B127" s="285"/>
      <c r="C127" s="285"/>
      <c r="D127" s="285"/>
      <c r="E127" s="285"/>
      <c r="F127" s="285"/>
      <c r="G127" s="286"/>
      <c r="H127" s="286"/>
      <c r="I127" s="286"/>
      <c r="J127" s="286"/>
      <c r="K127" s="286"/>
      <c r="L127" s="286"/>
      <c r="M127" s="286"/>
      <c r="N127" s="286"/>
    </row>
    <row r="128" spans="1:14" s="180" customFormat="1">
      <c r="A128" s="209"/>
      <c r="F128" s="287"/>
      <c r="G128" s="287"/>
      <c r="H128" s="287"/>
      <c r="I128" s="287"/>
      <c r="J128" s="287"/>
      <c r="K128" s="287"/>
      <c r="L128" s="287"/>
      <c r="M128" s="287"/>
      <c r="N128" s="287"/>
    </row>
    <row r="129" spans="1:14" s="180" customFormat="1">
      <c r="A129" s="288"/>
      <c r="B129" s="283"/>
      <c r="C129" s="289"/>
      <c r="D129" s="289"/>
      <c r="E129" s="289"/>
      <c r="F129" s="283"/>
      <c r="G129" s="283"/>
      <c r="H129" s="283"/>
      <c r="I129" s="283"/>
      <c r="J129" s="283"/>
      <c r="K129" s="283"/>
      <c r="L129" s="283"/>
      <c r="M129" s="283"/>
      <c r="N129" s="283"/>
    </row>
    <row r="130" spans="1:14" s="180" customFormat="1">
      <c r="A130" s="288"/>
      <c r="B130" s="289"/>
      <c r="C130" s="289"/>
      <c r="D130" s="289"/>
      <c r="E130" s="289"/>
      <c r="F130" s="283"/>
      <c r="G130" s="283"/>
      <c r="H130" s="283"/>
      <c r="I130" s="283"/>
      <c r="J130" s="283"/>
      <c r="K130" s="283"/>
      <c r="L130" s="283"/>
      <c r="M130" s="283"/>
      <c r="N130" s="283"/>
    </row>
    <row r="131" spans="1:14" s="180" customFormat="1">
      <c r="A131" s="288"/>
      <c r="B131" s="283"/>
      <c r="C131" s="283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</row>
    <row r="132" spans="1:14" s="180" customFormat="1">
      <c r="A132" s="288"/>
      <c r="B132" s="210"/>
      <c r="C132" s="210"/>
      <c r="D132" s="210"/>
      <c r="E132" s="210"/>
      <c r="F132" s="210"/>
      <c r="G132" s="210"/>
      <c r="H132" s="210"/>
      <c r="I132" s="210"/>
      <c r="J132" s="210"/>
      <c r="K132" s="210"/>
      <c r="L132" s="210"/>
      <c r="M132" s="210"/>
      <c r="N132" s="283"/>
    </row>
    <row r="133" spans="1:14" s="180" customFormat="1">
      <c r="A133" s="211"/>
      <c r="N133" s="212"/>
    </row>
    <row r="134" spans="1:14" s="180" customFormat="1">
      <c r="A134" s="213"/>
      <c r="N134" s="212"/>
    </row>
    <row r="135" spans="1:14" s="180" customFormat="1">
      <c r="A135" s="291"/>
      <c r="B135" s="284"/>
      <c r="C135" s="284"/>
      <c r="D135" s="284"/>
      <c r="E135" s="284"/>
      <c r="F135" s="284"/>
      <c r="G135" s="284"/>
      <c r="H135" s="284"/>
      <c r="I135" s="214"/>
      <c r="J135" s="214"/>
      <c r="K135" s="284"/>
      <c r="L135" s="284"/>
      <c r="M135" s="284"/>
      <c r="N135" s="293"/>
    </row>
    <row r="136" spans="1:14" s="180" customFormat="1">
      <c r="A136" s="291"/>
      <c r="B136" s="284"/>
      <c r="C136" s="284"/>
      <c r="D136" s="284"/>
      <c r="E136" s="284"/>
      <c r="F136" s="284"/>
      <c r="G136" s="284"/>
      <c r="H136" s="284"/>
      <c r="I136" s="214"/>
      <c r="J136" s="214"/>
      <c r="K136" s="284"/>
      <c r="L136" s="284"/>
      <c r="M136" s="284"/>
      <c r="N136" s="293"/>
    </row>
    <row r="137" spans="1:14" s="180" customFormat="1">
      <c r="A137" s="291"/>
      <c r="B137" s="284"/>
      <c r="C137" s="284"/>
      <c r="D137" s="284"/>
      <c r="E137" s="284"/>
      <c r="F137" s="284"/>
      <c r="G137" s="284"/>
      <c r="H137" s="284"/>
      <c r="I137" s="214"/>
      <c r="J137" s="214"/>
      <c r="K137" s="284"/>
      <c r="L137" s="284"/>
      <c r="M137" s="284"/>
      <c r="N137" s="293"/>
    </row>
    <row r="138" spans="1:14" s="180" customFormat="1">
      <c r="A138" s="213"/>
      <c r="F138" s="179"/>
      <c r="G138" s="179"/>
      <c r="N138" s="203"/>
    </row>
    <row r="139" spans="1:14" s="180" customFormat="1">
      <c r="A139" s="213"/>
      <c r="F139" s="179"/>
      <c r="G139" s="179"/>
      <c r="N139" s="203"/>
    </row>
    <row r="140" spans="1:14" s="180" customFormat="1">
      <c r="A140" s="213"/>
      <c r="F140" s="179"/>
      <c r="G140" s="179"/>
      <c r="N140" s="203"/>
    </row>
    <row r="141" spans="1:14" s="180" customFormat="1">
      <c r="A141" s="213"/>
      <c r="F141" s="179"/>
      <c r="G141" s="179"/>
      <c r="N141" s="203"/>
    </row>
    <row r="142" spans="1:14" s="180" customFormat="1">
      <c r="A142" s="213"/>
      <c r="F142" s="179"/>
      <c r="G142" s="179"/>
      <c r="N142" s="203"/>
    </row>
    <row r="143" spans="1:14" s="180" customFormat="1">
      <c r="A143" s="213"/>
      <c r="F143" s="179"/>
      <c r="G143" s="179"/>
      <c r="N143" s="203"/>
    </row>
    <row r="144" spans="1:14" s="180" customFormat="1">
      <c r="A144" s="291"/>
      <c r="N144" s="292"/>
    </row>
    <row r="145" spans="1:14" s="180" customFormat="1">
      <c r="A145" s="291"/>
      <c r="N145" s="292"/>
    </row>
    <row r="146" spans="1:14" s="180" customFormat="1">
      <c r="A146" s="213"/>
      <c r="F146" s="179"/>
      <c r="G146" s="179"/>
      <c r="N146" s="203"/>
    </row>
    <row r="147" spans="1:14" s="180" customFormat="1">
      <c r="A147" s="213"/>
      <c r="F147" s="179"/>
      <c r="G147" s="179"/>
      <c r="N147" s="203"/>
    </row>
    <row r="148" spans="1:14" s="180" customFormat="1">
      <c r="A148" s="213"/>
      <c r="F148" s="179"/>
      <c r="G148" s="179"/>
      <c r="N148" s="203"/>
    </row>
    <row r="149" spans="1:14" s="180" customFormat="1">
      <c r="A149" s="213"/>
      <c r="F149" s="179"/>
      <c r="G149" s="179"/>
      <c r="N149" s="203"/>
    </row>
    <row r="150" spans="1:14" s="180" customFormat="1">
      <c r="A150" s="213"/>
      <c r="F150" s="179"/>
      <c r="G150" s="179"/>
      <c r="N150" s="203"/>
    </row>
    <row r="151" spans="1:14" s="180" customFormat="1">
      <c r="A151" s="213"/>
      <c r="F151" s="179"/>
      <c r="G151" s="179"/>
      <c r="N151" s="203"/>
    </row>
    <row r="152" spans="1:14" s="180" customFormat="1">
      <c r="A152" s="213"/>
      <c r="F152" s="179"/>
      <c r="G152" s="179"/>
      <c r="N152" s="203"/>
    </row>
    <row r="153" spans="1:14" s="180" customFormat="1">
      <c r="A153" s="213"/>
      <c r="F153" s="179"/>
      <c r="G153" s="179"/>
      <c r="N153" s="203"/>
    </row>
    <row r="154" spans="1:14" s="180" customFormat="1">
      <c r="A154" s="213"/>
      <c r="F154" s="179"/>
      <c r="G154" s="179"/>
      <c r="N154" s="203"/>
    </row>
    <row r="155" spans="1:14" s="180" customFormat="1">
      <c r="A155" s="213"/>
      <c r="F155" s="179"/>
      <c r="G155" s="179"/>
      <c r="N155" s="203"/>
    </row>
    <row r="156" spans="1:14" s="180" customFormat="1">
      <c r="A156" s="213"/>
      <c r="F156" s="179"/>
      <c r="G156" s="179"/>
      <c r="N156" s="203"/>
    </row>
    <row r="157" spans="1:14" s="180" customFormat="1">
      <c r="A157" s="281"/>
      <c r="N157" s="282"/>
    </row>
    <row r="158" spans="1:14" s="180" customFormat="1">
      <c r="A158" s="281"/>
      <c r="N158" s="282"/>
    </row>
    <row r="159" spans="1:14" s="180" customFormat="1">
      <c r="A159" s="213"/>
      <c r="F159" s="179"/>
      <c r="G159" s="179"/>
      <c r="N159" s="203"/>
    </row>
    <row r="160" spans="1:14" s="180" customFormat="1">
      <c r="A160" s="213"/>
      <c r="F160" s="179"/>
      <c r="G160" s="179"/>
      <c r="N160" s="203"/>
    </row>
    <row r="161" spans="1:14" s="180" customFormat="1">
      <c r="A161" s="213"/>
      <c r="F161" s="179"/>
      <c r="G161" s="179"/>
      <c r="N161" s="203"/>
    </row>
    <row r="162" spans="1:14" s="180" customFormat="1">
      <c r="A162" s="213"/>
      <c r="F162" s="179"/>
      <c r="G162" s="179"/>
      <c r="N162" s="203"/>
    </row>
    <row r="163" spans="1:14" s="180" customFormat="1">
      <c r="A163" s="281"/>
      <c r="N163" s="282"/>
    </row>
    <row r="164" spans="1:14" s="180" customFormat="1">
      <c r="A164" s="281"/>
      <c r="N164" s="282"/>
    </row>
    <row r="165" spans="1:14" s="180" customFormat="1">
      <c r="A165" s="213"/>
      <c r="F165" s="179"/>
      <c r="G165" s="179"/>
      <c r="N165" s="203"/>
    </row>
    <row r="166" spans="1:14" s="180" customFormat="1">
      <c r="A166" s="213"/>
      <c r="F166" s="179"/>
      <c r="G166" s="179"/>
      <c r="N166" s="203"/>
    </row>
    <row r="167" spans="1:14" s="180" customFormat="1">
      <c r="A167" s="213"/>
      <c r="F167" s="179"/>
      <c r="G167" s="179"/>
      <c r="N167" s="203"/>
    </row>
    <row r="168" spans="1:14" s="180" customFormat="1">
      <c r="A168" s="213"/>
      <c r="F168" s="179"/>
      <c r="G168" s="179"/>
      <c r="N168" s="203"/>
    </row>
    <row r="169" spans="1:14" s="180" customFormat="1">
      <c r="A169" s="213"/>
      <c r="F169" s="179"/>
      <c r="G169" s="179"/>
      <c r="N169" s="203"/>
    </row>
    <row r="170" spans="1:14" s="180" customFormat="1">
      <c r="A170" s="281"/>
      <c r="N170" s="282"/>
    </row>
    <row r="171" spans="1:14" s="180" customFormat="1">
      <c r="A171" s="281"/>
      <c r="N171" s="282"/>
    </row>
    <row r="172" spans="1:14" s="180" customFormat="1">
      <c r="A172" s="213"/>
      <c r="F172" s="179"/>
      <c r="G172" s="179"/>
      <c r="N172" s="203"/>
    </row>
    <row r="173" spans="1:14" s="180" customFormat="1">
      <c r="A173" s="213"/>
      <c r="F173" s="179"/>
      <c r="G173" s="179"/>
      <c r="N173" s="203"/>
    </row>
    <row r="174" spans="1:14" s="180" customFormat="1">
      <c r="A174" s="213"/>
      <c r="F174" s="179"/>
      <c r="G174" s="179"/>
      <c r="N174" s="203"/>
    </row>
    <row r="175" spans="1:14" s="180" customFormat="1">
      <c r="A175" s="213"/>
      <c r="F175" s="179"/>
      <c r="G175" s="179"/>
      <c r="N175" s="203"/>
    </row>
    <row r="176" spans="1:14" s="180" customFormat="1">
      <c r="A176" s="213"/>
      <c r="F176" s="179"/>
      <c r="G176" s="179"/>
      <c r="N176" s="203"/>
    </row>
    <row r="177" spans="1:14" s="180" customFormat="1">
      <c r="A177" s="281"/>
      <c r="N177" s="282"/>
    </row>
    <row r="178" spans="1:14" s="180" customFormat="1">
      <c r="A178" s="281"/>
      <c r="N178" s="282"/>
    </row>
    <row r="179" spans="1:14" s="180" customFormat="1">
      <c r="A179" s="213"/>
      <c r="F179" s="179"/>
      <c r="G179" s="179"/>
      <c r="N179" s="203"/>
    </row>
    <row r="180" spans="1:14" s="180" customFormat="1">
      <c r="A180" s="213"/>
      <c r="F180" s="179"/>
      <c r="G180" s="179"/>
      <c r="N180" s="203"/>
    </row>
    <row r="181" spans="1:14" s="180" customFormat="1">
      <c r="A181" s="213"/>
      <c r="F181" s="179"/>
      <c r="G181" s="179"/>
      <c r="N181" s="203"/>
    </row>
    <row r="182" spans="1:14" s="180" customFormat="1">
      <c r="A182" s="213"/>
      <c r="F182" s="179"/>
      <c r="G182" s="179"/>
      <c r="N182" s="203"/>
    </row>
    <row r="183" spans="1:14" s="180" customFormat="1">
      <c r="A183" s="213"/>
      <c r="F183" s="179"/>
      <c r="G183" s="179"/>
      <c r="N183" s="203"/>
    </row>
    <row r="184" spans="1:14" s="180" customFormat="1">
      <c r="A184" s="281"/>
      <c r="N184" s="282"/>
    </row>
    <row r="185" spans="1:14" s="180" customFormat="1">
      <c r="A185" s="281"/>
      <c r="N185" s="282"/>
    </row>
    <row r="186" spans="1:14" s="180" customFormat="1">
      <c r="A186" s="213"/>
      <c r="F186" s="179"/>
      <c r="G186" s="179"/>
      <c r="N186" s="203"/>
    </row>
    <row r="187" spans="1:14" s="180" customFormat="1">
      <c r="A187" s="213"/>
      <c r="F187" s="179"/>
      <c r="G187" s="179"/>
      <c r="N187" s="203"/>
    </row>
    <row r="188" spans="1:14" s="180" customFormat="1">
      <c r="A188" s="213"/>
      <c r="F188" s="179"/>
      <c r="G188" s="179"/>
      <c r="N188" s="203"/>
    </row>
    <row r="189" spans="1:14" s="180" customFormat="1">
      <c r="A189" s="281"/>
      <c r="N189" s="282"/>
    </row>
    <row r="190" spans="1:14" s="180" customFormat="1">
      <c r="A190" s="281"/>
      <c r="N190" s="282"/>
    </row>
    <row r="191" spans="1:14" s="180" customFormat="1">
      <c r="A191" s="213"/>
      <c r="F191" s="179"/>
      <c r="G191" s="179"/>
      <c r="N191" s="203"/>
    </row>
    <row r="192" spans="1:14" s="180" customFormat="1">
      <c r="A192" s="213"/>
      <c r="F192" s="179"/>
      <c r="G192" s="179"/>
      <c r="N192" s="203"/>
    </row>
    <row r="193" spans="1:14" s="180" customFormat="1">
      <c r="A193" s="213"/>
      <c r="F193" s="179"/>
      <c r="G193" s="179"/>
      <c r="N193" s="203"/>
    </row>
    <row r="194" spans="1:14" s="180" customFormat="1">
      <c r="A194" s="213"/>
      <c r="F194" s="179"/>
      <c r="G194" s="179"/>
      <c r="N194" s="203"/>
    </row>
    <row r="195" spans="1:14" s="180" customFormat="1">
      <c r="A195" s="213"/>
      <c r="F195" s="179"/>
      <c r="G195" s="179"/>
      <c r="N195" s="203"/>
    </row>
    <row r="196" spans="1:14" s="180" customFormat="1">
      <c r="A196" s="281"/>
      <c r="N196" s="282"/>
    </row>
    <row r="197" spans="1:14" s="180" customFormat="1">
      <c r="A197" s="281"/>
      <c r="N197" s="282"/>
    </row>
    <row r="198" spans="1:14" s="180" customFormat="1">
      <c r="A198" s="213"/>
      <c r="F198" s="179"/>
      <c r="G198" s="179"/>
      <c r="N198" s="203"/>
    </row>
    <row r="199" spans="1:14" s="180" customFormat="1">
      <c r="A199" s="213"/>
      <c r="F199" s="179"/>
      <c r="G199" s="179"/>
      <c r="N199" s="203"/>
    </row>
    <row r="200" spans="1:14" s="180" customFormat="1">
      <c r="A200" s="213"/>
      <c r="F200" s="179"/>
      <c r="G200" s="179"/>
      <c r="N200" s="203"/>
    </row>
    <row r="201" spans="1:14" s="180" customFormat="1">
      <c r="A201" s="213"/>
      <c r="F201" s="179"/>
      <c r="G201" s="179"/>
      <c r="N201" s="203"/>
    </row>
    <row r="202" spans="1:14" s="180" customFormat="1">
      <c r="A202" s="213"/>
      <c r="F202" s="179"/>
      <c r="G202" s="179"/>
      <c r="N202" s="203"/>
    </row>
    <row r="203" spans="1:14" s="180" customFormat="1">
      <c r="A203" s="213"/>
      <c r="F203" s="179"/>
      <c r="G203" s="179"/>
      <c r="N203" s="203"/>
    </row>
    <row r="204" spans="1:14" s="180" customFormat="1">
      <c r="A204" s="213"/>
      <c r="F204" s="179"/>
      <c r="G204" s="179"/>
      <c r="N204" s="203"/>
    </row>
    <row r="205" spans="1:14" s="180" customFormat="1">
      <c r="A205" s="213"/>
      <c r="F205" s="179"/>
      <c r="G205" s="179"/>
      <c r="N205" s="203"/>
    </row>
    <row r="206" spans="1:14" s="180" customFormat="1">
      <c r="A206" s="281"/>
      <c r="N206" s="282"/>
    </row>
    <row r="207" spans="1:14" s="180" customFormat="1">
      <c r="A207" s="281"/>
      <c r="N207" s="282"/>
    </row>
    <row r="208" spans="1:14" s="180" customFormat="1">
      <c r="A208" s="213"/>
      <c r="F208" s="179"/>
      <c r="G208" s="179"/>
      <c r="N208" s="203"/>
    </row>
    <row r="209" spans="1:14" s="180" customFormat="1">
      <c r="A209" s="213"/>
      <c r="F209" s="179"/>
      <c r="G209" s="179"/>
      <c r="N209" s="203"/>
    </row>
    <row r="210" spans="1:14" s="180" customFormat="1">
      <c r="A210" s="213"/>
      <c r="F210" s="179"/>
      <c r="G210" s="179"/>
      <c r="N210" s="203"/>
    </row>
    <row r="211" spans="1:14" s="180" customFormat="1">
      <c r="A211" s="213"/>
      <c r="F211" s="179"/>
      <c r="G211" s="179"/>
      <c r="N211" s="203"/>
    </row>
    <row r="212" spans="1:14" s="180" customFormat="1">
      <c r="A212" s="213"/>
      <c r="F212" s="179"/>
      <c r="G212" s="179"/>
      <c r="N212" s="203"/>
    </row>
    <row r="213" spans="1:14" s="180" customFormat="1">
      <c r="A213" s="281"/>
      <c r="N213" s="282"/>
    </row>
    <row r="214" spans="1:14" s="180" customFormat="1">
      <c r="A214" s="281"/>
      <c r="N214" s="282"/>
    </row>
    <row r="215" spans="1:14" s="180" customFormat="1">
      <c r="A215" s="213"/>
      <c r="F215" s="179"/>
      <c r="G215" s="179"/>
      <c r="N215" s="203"/>
    </row>
    <row r="216" spans="1:14" s="180" customFormat="1">
      <c r="A216" s="213"/>
      <c r="F216" s="179"/>
      <c r="G216" s="179"/>
      <c r="N216" s="203"/>
    </row>
    <row r="217" spans="1:14" s="180" customFormat="1">
      <c r="A217" s="213"/>
      <c r="F217" s="179"/>
      <c r="G217" s="179"/>
      <c r="N217" s="203"/>
    </row>
    <row r="218" spans="1:14" s="180" customFormat="1">
      <c r="A218" s="213"/>
      <c r="F218" s="179"/>
      <c r="G218" s="179"/>
      <c r="N218" s="203"/>
    </row>
    <row r="219" spans="1:14" s="180" customFormat="1">
      <c r="A219" s="213"/>
      <c r="F219" s="179"/>
      <c r="G219" s="179"/>
      <c r="N219" s="203"/>
    </row>
    <row r="220" spans="1:14" s="180" customFormat="1">
      <c r="A220" s="213"/>
      <c r="F220" s="179"/>
      <c r="G220" s="179"/>
      <c r="N220" s="203"/>
    </row>
    <row r="221" spans="1:14" s="180" customFormat="1">
      <c r="A221" s="213"/>
      <c r="F221" s="179"/>
      <c r="G221" s="179"/>
      <c r="N221" s="203"/>
    </row>
    <row r="222" spans="1:14" s="180" customFormat="1">
      <c r="A222" s="213"/>
      <c r="F222" s="179"/>
      <c r="G222" s="179"/>
      <c r="N222" s="203"/>
    </row>
    <row r="223" spans="1:14" s="180" customFormat="1">
      <c r="A223" s="213"/>
      <c r="F223" s="179"/>
      <c r="G223" s="179"/>
      <c r="N223" s="203"/>
    </row>
    <row r="224" spans="1:14" s="180" customFormat="1">
      <c r="A224" s="213"/>
      <c r="F224" s="179"/>
      <c r="G224" s="179"/>
      <c r="N224" s="203"/>
    </row>
    <row r="225" spans="1:14" s="180" customFormat="1">
      <c r="A225" s="213"/>
      <c r="F225" s="179"/>
      <c r="G225" s="179"/>
      <c r="N225" s="203"/>
    </row>
    <row r="226" spans="1:14" s="180" customFormat="1">
      <c r="A226" s="213"/>
      <c r="F226" s="179"/>
      <c r="G226" s="179"/>
      <c r="N226" s="203"/>
    </row>
    <row r="227" spans="1:14" s="180" customFormat="1">
      <c r="A227" s="213"/>
      <c r="F227" s="179"/>
      <c r="G227" s="179"/>
      <c r="N227" s="203"/>
    </row>
    <row r="228" spans="1:14" s="180" customFormat="1">
      <c r="A228" s="281"/>
      <c r="N228" s="282"/>
    </row>
    <row r="229" spans="1:14" s="180" customFormat="1">
      <c r="A229" s="281"/>
      <c r="N229" s="282"/>
    </row>
    <row r="230" spans="1:14" s="180" customFormat="1">
      <c r="A230" s="213"/>
      <c r="F230" s="179"/>
      <c r="G230" s="179"/>
      <c r="N230" s="203"/>
    </row>
    <row r="231" spans="1:14" s="180" customFormat="1">
      <c r="A231" s="213"/>
      <c r="F231" s="179"/>
      <c r="G231" s="179"/>
      <c r="N231" s="203"/>
    </row>
    <row r="232" spans="1:14" s="180" customFormat="1">
      <c r="A232" s="213"/>
      <c r="F232" s="179"/>
      <c r="G232" s="179"/>
      <c r="N232" s="203"/>
    </row>
    <row r="233" spans="1:14" s="180" customFormat="1">
      <c r="A233" s="213"/>
      <c r="F233" s="179"/>
      <c r="G233" s="179"/>
      <c r="N233" s="203"/>
    </row>
    <row r="234" spans="1:14" s="180" customFormat="1">
      <c r="A234" s="213"/>
    </row>
    <row r="235" spans="1:14">
      <c r="A235" s="215"/>
    </row>
  </sheetData>
  <mergeCells count="410">
    <mergeCell ref="Z9:Z10"/>
    <mergeCell ref="S9:S10"/>
    <mergeCell ref="T9:T10"/>
    <mergeCell ref="Y9:Y10"/>
    <mergeCell ref="Q11:Q12"/>
    <mergeCell ref="Y82:Y83"/>
    <mergeCell ref="Y104:Y105"/>
    <mergeCell ref="Y53:Y54"/>
    <mergeCell ref="Y65:Y66"/>
    <mergeCell ref="Q9:Q10"/>
    <mergeCell ref="R9:R10"/>
    <mergeCell ref="T11:T12"/>
    <mergeCell ref="U11:U12"/>
    <mergeCell ref="V11:V12"/>
    <mergeCell ref="W11:W12"/>
    <mergeCell ref="X11:X12"/>
    <mergeCell ref="Z11:Z12"/>
    <mergeCell ref="Y11:Y12"/>
    <mergeCell ref="S11:S12"/>
    <mergeCell ref="R11:R12"/>
    <mergeCell ref="X19:X20"/>
    <mergeCell ref="Z19:Z20"/>
    <mergeCell ref="X33:X34"/>
    <mergeCell ref="U9:U10"/>
    <mergeCell ref="B72:B73"/>
    <mergeCell ref="G33:G34"/>
    <mergeCell ref="H33:H34"/>
    <mergeCell ref="K33:K34"/>
    <mergeCell ref="L33:L34"/>
    <mergeCell ref="A11:A12"/>
    <mergeCell ref="B11:B12"/>
    <mergeCell ref="C11:C12"/>
    <mergeCell ref="D11:D12"/>
    <mergeCell ref="E11:E12"/>
    <mergeCell ref="F33:F34"/>
    <mergeCell ref="A33:A34"/>
    <mergeCell ref="C33:C34"/>
    <mergeCell ref="D33:D34"/>
    <mergeCell ref="E33:E34"/>
    <mergeCell ref="A19:A20"/>
    <mergeCell ref="C19:C20"/>
    <mergeCell ref="D19:D20"/>
    <mergeCell ref="E19:E20"/>
    <mergeCell ref="F19:F20"/>
    <mergeCell ref="B19:B20"/>
    <mergeCell ref="A39:A40"/>
    <mergeCell ref="B39:B40"/>
    <mergeCell ref="C39:C40"/>
    <mergeCell ref="A9:A10"/>
    <mergeCell ref="B9:B10"/>
    <mergeCell ref="N11:N12"/>
    <mergeCell ref="O11:O12"/>
    <mergeCell ref="G9:G10"/>
    <mergeCell ref="H9:H10"/>
    <mergeCell ref="K9:K10"/>
    <mergeCell ref="L9:L10"/>
    <mergeCell ref="M9:M10"/>
    <mergeCell ref="N9:N10"/>
    <mergeCell ref="C9:C10"/>
    <mergeCell ref="D9:D10"/>
    <mergeCell ref="E9:E10"/>
    <mergeCell ref="M11:M12"/>
    <mergeCell ref="I11:I12"/>
    <mergeCell ref="J11:J12"/>
    <mergeCell ref="V9:V10"/>
    <mergeCell ref="W9:W10"/>
    <mergeCell ref="X9:X10"/>
    <mergeCell ref="Y19:Y20"/>
    <mergeCell ref="B33:B34"/>
    <mergeCell ref="B65:B66"/>
    <mergeCell ref="O9:O10"/>
    <mergeCell ref="P9:P10"/>
    <mergeCell ref="P11:P12"/>
    <mergeCell ref="G19:G20"/>
    <mergeCell ref="H19:H20"/>
    <mergeCell ref="K19:K20"/>
    <mergeCell ref="L19:L20"/>
    <mergeCell ref="M19:M20"/>
    <mergeCell ref="N19:N20"/>
    <mergeCell ref="F9:F10"/>
    <mergeCell ref="J9:J10"/>
    <mergeCell ref="I9:I10"/>
    <mergeCell ref="F11:F12"/>
    <mergeCell ref="G11:G12"/>
    <mergeCell ref="H11:H12"/>
    <mergeCell ref="K11:K12"/>
    <mergeCell ref="L11:L12"/>
    <mergeCell ref="M33:M34"/>
    <mergeCell ref="U19:U20"/>
    <mergeCell ref="V19:V20"/>
    <mergeCell ref="W19:W20"/>
    <mergeCell ref="I19:I20"/>
    <mergeCell ref="J19:J20"/>
    <mergeCell ref="I33:I34"/>
    <mergeCell ref="J33:J34"/>
    <mergeCell ref="T33:T34"/>
    <mergeCell ref="U33:U34"/>
    <mergeCell ref="O19:O20"/>
    <mergeCell ref="P19:P20"/>
    <mergeCell ref="Q19:Q20"/>
    <mergeCell ref="R19:R20"/>
    <mergeCell ref="S19:S20"/>
    <mergeCell ref="T19:T20"/>
    <mergeCell ref="Z33:Z34"/>
    <mergeCell ref="N33:N34"/>
    <mergeCell ref="O33:O34"/>
    <mergeCell ref="P33:P34"/>
    <mergeCell ref="Q33:Q34"/>
    <mergeCell ref="R33:R34"/>
    <mergeCell ref="S33:S34"/>
    <mergeCell ref="X39:X40"/>
    <mergeCell ref="Z39:Z40"/>
    <mergeCell ref="S39:S40"/>
    <mergeCell ref="T39:T40"/>
    <mergeCell ref="V33:V34"/>
    <mergeCell ref="W33:W34"/>
    <mergeCell ref="U39:U40"/>
    <mergeCell ref="V39:V40"/>
    <mergeCell ref="W39:W40"/>
    <mergeCell ref="O39:O40"/>
    <mergeCell ref="P39:P40"/>
    <mergeCell ref="Q39:Q40"/>
    <mergeCell ref="R39:R40"/>
    <mergeCell ref="Y33:Y34"/>
    <mergeCell ref="Y39:Y40"/>
    <mergeCell ref="D39:D40"/>
    <mergeCell ref="E39:E40"/>
    <mergeCell ref="F46:F47"/>
    <mergeCell ref="A46:A47"/>
    <mergeCell ref="B46:B47"/>
    <mergeCell ref="C46:C47"/>
    <mergeCell ref="D46:D47"/>
    <mergeCell ref="E46:E47"/>
    <mergeCell ref="G39:G40"/>
    <mergeCell ref="H39:H40"/>
    <mergeCell ref="K39:K40"/>
    <mergeCell ref="L39:L40"/>
    <mergeCell ref="I46:I47"/>
    <mergeCell ref="J46:J47"/>
    <mergeCell ref="F39:F40"/>
    <mergeCell ref="I39:I40"/>
    <mergeCell ref="G46:G47"/>
    <mergeCell ref="H46:H47"/>
    <mergeCell ref="K46:K47"/>
    <mergeCell ref="J39:J40"/>
    <mergeCell ref="M39:M40"/>
    <mergeCell ref="N39:N40"/>
    <mergeCell ref="T46:T47"/>
    <mergeCell ref="U46:U47"/>
    <mergeCell ref="V46:V47"/>
    <mergeCell ref="P46:P47"/>
    <mergeCell ref="Q46:Q47"/>
    <mergeCell ref="R46:R47"/>
    <mergeCell ref="S46:S47"/>
    <mergeCell ref="X53:X54"/>
    <mergeCell ref="Z53:Z54"/>
    <mergeCell ref="S53:S54"/>
    <mergeCell ref="T53:T54"/>
    <mergeCell ref="L46:L47"/>
    <mergeCell ref="M46:M47"/>
    <mergeCell ref="X46:X47"/>
    <mergeCell ref="Z46:Z47"/>
    <mergeCell ref="N46:N47"/>
    <mergeCell ref="O46:O47"/>
    <mergeCell ref="W46:W47"/>
    <mergeCell ref="U53:U54"/>
    <mergeCell ref="V53:V54"/>
    <mergeCell ref="W53:W54"/>
    <mergeCell ref="Y46:Y47"/>
    <mergeCell ref="A60:A61"/>
    <mergeCell ref="B60:B61"/>
    <mergeCell ref="C60:C61"/>
    <mergeCell ref="D60:D61"/>
    <mergeCell ref="E60:E61"/>
    <mergeCell ref="H60:H61"/>
    <mergeCell ref="K60:K61"/>
    <mergeCell ref="L60:L61"/>
    <mergeCell ref="O53:O54"/>
    <mergeCell ref="G53:G54"/>
    <mergeCell ref="H53:H54"/>
    <mergeCell ref="K53:K54"/>
    <mergeCell ref="L53:L54"/>
    <mergeCell ref="M53:M54"/>
    <mergeCell ref="N53:N54"/>
    <mergeCell ref="A53:A54"/>
    <mergeCell ref="C53:C54"/>
    <mergeCell ref="D53:D54"/>
    <mergeCell ref="E53:E54"/>
    <mergeCell ref="F60:F61"/>
    <mergeCell ref="G60:G61"/>
    <mergeCell ref="B53:B54"/>
    <mergeCell ref="M60:M61"/>
    <mergeCell ref="F53:F54"/>
    <mergeCell ref="I53:I54"/>
    <mergeCell ref="J53:J54"/>
    <mergeCell ref="I60:I61"/>
    <mergeCell ref="J60:J61"/>
    <mergeCell ref="T60:T61"/>
    <mergeCell ref="V60:V61"/>
    <mergeCell ref="W60:W61"/>
    <mergeCell ref="P53:P54"/>
    <mergeCell ref="Q53:Q54"/>
    <mergeCell ref="R53:R54"/>
    <mergeCell ref="X60:X61"/>
    <mergeCell ref="Z60:Z61"/>
    <mergeCell ref="N60:N61"/>
    <mergeCell ref="O60:O61"/>
    <mergeCell ref="P60:P61"/>
    <mergeCell ref="Q60:Q61"/>
    <mergeCell ref="R60:R61"/>
    <mergeCell ref="S60:S61"/>
    <mergeCell ref="Y60:Y61"/>
    <mergeCell ref="U60:U61"/>
    <mergeCell ref="X65:X66"/>
    <mergeCell ref="Z65:Z66"/>
    <mergeCell ref="A72:A73"/>
    <mergeCell ref="C72:C73"/>
    <mergeCell ref="D72:D73"/>
    <mergeCell ref="E72:E73"/>
    <mergeCell ref="O65:O66"/>
    <mergeCell ref="P65:P66"/>
    <mergeCell ref="Q65:Q66"/>
    <mergeCell ref="R65:R66"/>
    <mergeCell ref="S65:S66"/>
    <mergeCell ref="T65:T66"/>
    <mergeCell ref="G65:G66"/>
    <mergeCell ref="H65:H66"/>
    <mergeCell ref="K65:K66"/>
    <mergeCell ref="L65:L66"/>
    <mergeCell ref="M65:M66"/>
    <mergeCell ref="N65:N66"/>
    <mergeCell ref="A65:A66"/>
    <mergeCell ref="C65:C66"/>
    <mergeCell ref="D65:D66"/>
    <mergeCell ref="E65:E66"/>
    <mergeCell ref="F65:F66"/>
    <mergeCell ref="I72:I73"/>
    <mergeCell ref="F72:F73"/>
    <mergeCell ref="G72:G73"/>
    <mergeCell ref="H72:H73"/>
    <mergeCell ref="K72:K73"/>
    <mergeCell ref="L72:L73"/>
    <mergeCell ref="M72:M73"/>
    <mergeCell ref="U65:U66"/>
    <mergeCell ref="V65:V66"/>
    <mergeCell ref="W65:W66"/>
    <mergeCell ref="J72:J73"/>
    <mergeCell ref="I65:I66"/>
    <mergeCell ref="J65:J66"/>
    <mergeCell ref="T72:T73"/>
    <mergeCell ref="U72:U73"/>
    <mergeCell ref="V72:V73"/>
    <mergeCell ref="W72:W73"/>
    <mergeCell ref="X72:X73"/>
    <mergeCell ref="Z72:Z73"/>
    <mergeCell ref="N72:N73"/>
    <mergeCell ref="O72:O73"/>
    <mergeCell ref="P72:P73"/>
    <mergeCell ref="Q72:Q73"/>
    <mergeCell ref="R72:R73"/>
    <mergeCell ref="S72:S73"/>
    <mergeCell ref="X82:X83"/>
    <mergeCell ref="Z82:Z83"/>
    <mergeCell ref="T82:T83"/>
    <mergeCell ref="Y72:Y73"/>
    <mergeCell ref="U82:U83"/>
    <mergeCell ref="V82:V83"/>
    <mergeCell ref="W82:W83"/>
    <mergeCell ref="N82:N83"/>
    <mergeCell ref="G82:G83"/>
    <mergeCell ref="H82:H83"/>
    <mergeCell ref="K82:K83"/>
    <mergeCell ref="L82:L83"/>
    <mergeCell ref="I82:I83"/>
    <mergeCell ref="J82:J83"/>
    <mergeCell ref="I89:I90"/>
    <mergeCell ref="A82:A83"/>
    <mergeCell ref="C82:C83"/>
    <mergeCell ref="D82:D83"/>
    <mergeCell ref="E82:E83"/>
    <mergeCell ref="F82:F83"/>
    <mergeCell ref="B89:B90"/>
    <mergeCell ref="F89:F90"/>
    <mergeCell ref="A89:A90"/>
    <mergeCell ref="C89:C90"/>
    <mergeCell ref="D89:D90"/>
    <mergeCell ref="G89:G90"/>
    <mergeCell ref="H89:H90"/>
    <mergeCell ref="B82:B83"/>
    <mergeCell ref="J89:J90"/>
    <mergeCell ref="E89:E90"/>
    <mergeCell ref="U104:U105"/>
    <mergeCell ref="V104:V105"/>
    <mergeCell ref="T89:T90"/>
    <mergeCell ref="U89:U90"/>
    <mergeCell ref="Q82:Q83"/>
    <mergeCell ref="R82:R83"/>
    <mergeCell ref="S82:S83"/>
    <mergeCell ref="M82:M83"/>
    <mergeCell ref="K89:K90"/>
    <mergeCell ref="L89:L90"/>
    <mergeCell ref="M89:M90"/>
    <mergeCell ref="O82:O83"/>
    <mergeCell ref="P82:P83"/>
    <mergeCell ref="N89:N90"/>
    <mergeCell ref="M104:M105"/>
    <mergeCell ref="N104:N105"/>
    <mergeCell ref="X89:X90"/>
    <mergeCell ref="X104:X105"/>
    <mergeCell ref="G104:G105"/>
    <mergeCell ref="H104:H105"/>
    <mergeCell ref="K104:K105"/>
    <mergeCell ref="L104:L105"/>
    <mergeCell ref="I104:I105"/>
    <mergeCell ref="J104:J105"/>
    <mergeCell ref="Z104:Z105"/>
    <mergeCell ref="O104:O105"/>
    <mergeCell ref="P104:P105"/>
    <mergeCell ref="Q104:Q105"/>
    <mergeCell ref="R104:R105"/>
    <mergeCell ref="S104:S105"/>
    <mergeCell ref="T104:T105"/>
    <mergeCell ref="V89:V90"/>
    <mergeCell ref="W89:W90"/>
    <mergeCell ref="Z89:Z90"/>
    <mergeCell ref="O89:O90"/>
    <mergeCell ref="P89:P90"/>
    <mergeCell ref="Q89:Q90"/>
    <mergeCell ref="R89:R90"/>
    <mergeCell ref="S89:S90"/>
    <mergeCell ref="Y89:Y90"/>
    <mergeCell ref="H129:K131"/>
    <mergeCell ref="L129:M131"/>
    <mergeCell ref="N129:N132"/>
    <mergeCell ref="B131:C131"/>
    <mergeCell ref="N135:N137"/>
    <mergeCell ref="A104:A105"/>
    <mergeCell ref="C104:C105"/>
    <mergeCell ref="D104:D105"/>
    <mergeCell ref="E104:E105"/>
    <mergeCell ref="F104:F105"/>
    <mergeCell ref="B104:B105"/>
    <mergeCell ref="A228:A229"/>
    <mergeCell ref="N228:N229"/>
    <mergeCell ref="A189:A190"/>
    <mergeCell ref="N189:N190"/>
    <mergeCell ref="A196:A197"/>
    <mergeCell ref="N196:N197"/>
    <mergeCell ref="G135:G137"/>
    <mergeCell ref="H135:H137"/>
    <mergeCell ref="A170:A171"/>
    <mergeCell ref="N170:N171"/>
    <mergeCell ref="A177:A178"/>
    <mergeCell ref="N177:N178"/>
    <mergeCell ref="A144:A145"/>
    <mergeCell ref="N144:N145"/>
    <mergeCell ref="A157:A158"/>
    <mergeCell ref="N157:N158"/>
    <mergeCell ref="A163:A164"/>
    <mergeCell ref="N163:N164"/>
    <mergeCell ref="K135:K137"/>
    <mergeCell ref="L135:L137"/>
    <mergeCell ref="M135:M137"/>
    <mergeCell ref="A135:A137"/>
    <mergeCell ref="A213:A214"/>
    <mergeCell ref="N213:N214"/>
    <mergeCell ref="Z5:Z8"/>
    <mergeCell ref="N7:N8"/>
    <mergeCell ref="W111:Z111"/>
    <mergeCell ref="A206:A207"/>
    <mergeCell ref="N206:N207"/>
    <mergeCell ref="J5:M6"/>
    <mergeCell ref="K7:M7"/>
    <mergeCell ref="J7:J8"/>
    <mergeCell ref="O7:Q7"/>
    <mergeCell ref="A184:A185"/>
    <mergeCell ref="N184:N185"/>
    <mergeCell ref="D131:E131"/>
    <mergeCell ref="B135:B137"/>
    <mergeCell ref="C135:C137"/>
    <mergeCell ref="D135:D137"/>
    <mergeCell ref="E135:E137"/>
    <mergeCell ref="F135:F137"/>
    <mergeCell ref="A125:F127"/>
    <mergeCell ref="G125:N127"/>
    <mergeCell ref="F128:N128"/>
    <mergeCell ref="A129:A132"/>
    <mergeCell ref="B129:E130"/>
    <mergeCell ref="F129:G131"/>
    <mergeCell ref="W104:W105"/>
    <mergeCell ref="S7:U7"/>
    <mergeCell ref="V7:V8"/>
    <mergeCell ref="W7:Y7"/>
    <mergeCell ref="N5:Y5"/>
    <mergeCell ref="N6:Q6"/>
    <mergeCell ref="R6:U6"/>
    <mergeCell ref="V6:Y6"/>
    <mergeCell ref="A2:G2"/>
    <mergeCell ref="F5:I6"/>
    <mergeCell ref="F7:F8"/>
    <mergeCell ref="G7:I7"/>
    <mergeCell ref="A3:G3"/>
    <mergeCell ref="B7:B8"/>
    <mergeCell ref="C7:E7"/>
    <mergeCell ref="B5:E6"/>
    <mergeCell ref="O4:R4"/>
    <mergeCell ref="R7:R8"/>
    <mergeCell ref="A5:A8"/>
    <mergeCell ref="H3:O3"/>
    <mergeCell ref="H2:O2"/>
  </mergeCells>
  <pageMargins left="0.7" right="0.7" top="0.75" bottom="0.75" header="0.3" footer="0.3"/>
  <pageSetup paperSize="9" orientation="portrait" horizontalDpi="200" verticalDpi="200" r:id="rId1"/>
  <ignoredErrors>
    <ignoredError sqref="B28:I28 K28:Y2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111"/>
  <sheetViews>
    <sheetView showGridLines="0" workbookViewId="0">
      <selection activeCell="I11" sqref="I11:I12"/>
    </sheetView>
  </sheetViews>
  <sheetFormatPr defaultRowHeight="10.65"/>
  <cols>
    <col min="1" max="1" width="25.44140625" style="160" customWidth="1"/>
    <col min="2" max="2" width="9.109375" style="160" bestFit="1" customWidth="1"/>
    <col min="3" max="3" width="14.33203125" style="160" customWidth="1"/>
    <col min="4" max="4" width="11.33203125" style="160" customWidth="1"/>
    <col min="5" max="6" width="9.88671875" style="160" customWidth="1"/>
    <col min="7" max="7" width="14.77734375" style="160" customWidth="1"/>
    <col min="8" max="8" width="11.44140625" style="160" customWidth="1"/>
    <col min="9" max="10" width="8.88671875" style="160"/>
    <col min="11" max="11" width="14.33203125" style="160" customWidth="1"/>
    <col min="12" max="12" width="11.109375" style="160" customWidth="1"/>
    <col min="13" max="16384" width="8.88671875" style="160"/>
  </cols>
  <sheetData>
    <row r="1" spans="1:16">
      <c r="A1" s="320" t="s">
        <v>282</v>
      </c>
      <c r="B1" s="320"/>
      <c r="C1" s="320"/>
      <c r="D1" s="320"/>
      <c r="E1" s="320"/>
      <c r="F1" s="320"/>
      <c r="G1" s="320"/>
      <c r="H1" s="320" t="s">
        <v>283</v>
      </c>
      <c r="I1" s="320"/>
      <c r="J1" s="320"/>
      <c r="K1" s="320"/>
      <c r="L1" s="320"/>
      <c r="M1" s="320"/>
    </row>
    <row r="2" spans="1:16">
      <c r="A2" s="321" t="s">
        <v>281</v>
      </c>
      <c r="B2" s="321"/>
      <c r="C2" s="321"/>
      <c r="D2" s="321"/>
      <c r="E2" s="321"/>
      <c r="F2" s="321"/>
      <c r="G2" s="321"/>
      <c r="H2" s="321" t="s">
        <v>307</v>
      </c>
      <c r="I2" s="321"/>
      <c r="J2" s="321"/>
      <c r="K2" s="321"/>
      <c r="L2" s="321"/>
      <c r="M2" s="321"/>
    </row>
    <row r="3" spans="1:16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6" ht="11.3" thickBot="1">
      <c r="A4" s="124" t="s">
        <v>170</v>
      </c>
      <c r="B4" s="124"/>
      <c r="C4" s="124"/>
      <c r="D4" s="124"/>
      <c r="E4" s="124"/>
      <c r="F4" s="124"/>
      <c r="G4" s="141"/>
      <c r="H4" s="133"/>
      <c r="I4" s="133"/>
      <c r="J4" s="133"/>
      <c r="K4" s="133"/>
      <c r="L4" s="133"/>
      <c r="M4" s="133"/>
      <c r="N4" s="125" t="s">
        <v>171</v>
      </c>
      <c r="O4" s="125"/>
      <c r="P4" s="125"/>
    </row>
    <row r="5" spans="1:16">
      <c r="A5" s="322" t="s">
        <v>274</v>
      </c>
      <c r="B5" s="325" t="s">
        <v>280</v>
      </c>
      <c r="C5" s="326"/>
      <c r="D5" s="326"/>
      <c r="E5" s="326"/>
      <c r="F5" s="329" t="s">
        <v>284</v>
      </c>
      <c r="G5" s="322"/>
      <c r="H5" s="322"/>
      <c r="I5" s="330"/>
      <c r="J5" s="329" t="s">
        <v>286</v>
      </c>
      <c r="K5" s="322"/>
      <c r="L5" s="322"/>
      <c r="M5" s="322"/>
      <c r="N5" s="339" t="s">
        <v>172</v>
      </c>
      <c r="O5" s="322"/>
      <c r="P5" s="322"/>
    </row>
    <row r="6" spans="1:16" ht="10.199999999999999" customHeight="1">
      <c r="A6" s="323"/>
      <c r="B6" s="327"/>
      <c r="C6" s="328"/>
      <c r="D6" s="328"/>
      <c r="E6" s="328"/>
      <c r="F6" s="331"/>
      <c r="G6" s="324"/>
      <c r="H6" s="324"/>
      <c r="I6" s="332"/>
      <c r="J6" s="331"/>
      <c r="K6" s="324"/>
      <c r="L6" s="324"/>
      <c r="M6" s="324"/>
      <c r="N6" s="340"/>
      <c r="O6" s="323"/>
      <c r="P6" s="323"/>
    </row>
    <row r="7" spans="1:16" ht="18.649999999999999" customHeight="1">
      <c r="A7" s="323"/>
      <c r="B7" s="333" t="s">
        <v>275</v>
      </c>
      <c r="C7" s="335" t="s">
        <v>276</v>
      </c>
      <c r="D7" s="336"/>
      <c r="E7" s="336"/>
      <c r="F7" s="337" t="s">
        <v>275</v>
      </c>
      <c r="G7" s="335" t="s">
        <v>276</v>
      </c>
      <c r="H7" s="336"/>
      <c r="I7" s="336"/>
      <c r="J7" s="337" t="s">
        <v>275</v>
      </c>
      <c r="K7" s="335" t="s">
        <v>276</v>
      </c>
      <c r="L7" s="336"/>
      <c r="M7" s="336"/>
      <c r="N7" s="340"/>
      <c r="O7" s="323"/>
      <c r="P7" s="323"/>
    </row>
    <row r="8" spans="1:16" ht="36" customHeight="1">
      <c r="A8" s="324"/>
      <c r="B8" s="334"/>
      <c r="C8" s="161" t="s">
        <v>306</v>
      </c>
      <c r="D8" s="162" t="s">
        <v>278</v>
      </c>
      <c r="E8" s="163" t="s">
        <v>279</v>
      </c>
      <c r="F8" s="338"/>
      <c r="G8" s="161" t="s">
        <v>305</v>
      </c>
      <c r="H8" s="162" t="s">
        <v>285</v>
      </c>
      <c r="I8" s="163" t="s">
        <v>279</v>
      </c>
      <c r="J8" s="338"/>
      <c r="K8" s="161" t="s">
        <v>305</v>
      </c>
      <c r="L8" s="162" t="s">
        <v>285</v>
      </c>
      <c r="M8" s="173" t="s">
        <v>279</v>
      </c>
      <c r="N8" s="341"/>
      <c r="O8" s="324"/>
      <c r="P8" s="324"/>
    </row>
    <row r="9" spans="1:16">
      <c r="A9" s="354" t="s">
        <v>173</v>
      </c>
      <c r="B9" s="359">
        <v>765097</v>
      </c>
      <c r="C9" s="357">
        <v>538849.38900000008</v>
      </c>
      <c r="D9" s="346">
        <v>120793.607</v>
      </c>
      <c r="E9" s="346">
        <v>85.962000000000003</v>
      </c>
      <c r="F9" s="346">
        <v>661567</v>
      </c>
      <c r="G9" s="346">
        <v>506295.23499999999</v>
      </c>
      <c r="H9" s="346">
        <v>5931.14</v>
      </c>
      <c r="I9" s="346">
        <v>42.81</v>
      </c>
      <c r="J9" s="346">
        <v>103530</v>
      </c>
      <c r="K9" s="346">
        <v>32554.153999999999</v>
      </c>
      <c r="L9" s="346">
        <v>114862.46700000002</v>
      </c>
      <c r="M9" s="346">
        <v>43.152000000000001</v>
      </c>
      <c r="N9" s="342" t="s">
        <v>174</v>
      </c>
      <c r="O9" s="343"/>
      <c r="P9" s="343"/>
    </row>
    <row r="10" spans="1:16" ht="10.199999999999999" customHeight="1">
      <c r="A10" s="355"/>
      <c r="B10" s="360"/>
      <c r="C10" s="358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4"/>
      <c r="O10" s="345"/>
      <c r="P10" s="345"/>
    </row>
    <row r="11" spans="1:16" ht="10.199999999999999" customHeight="1">
      <c r="A11" s="356" t="s">
        <v>175</v>
      </c>
      <c r="B11" s="361">
        <v>55483</v>
      </c>
      <c r="C11" s="362">
        <v>22543.422000000002</v>
      </c>
      <c r="D11" s="362">
        <v>59023.163999999997</v>
      </c>
      <c r="E11" s="362">
        <v>0</v>
      </c>
      <c r="F11" s="362">
        <v>19168</v>
      </c>
      <c r="G11" s="362">
        <v>13607.732</v>
      </c>
      <c r="H11" s="362">
        <v>375.31</v>
      </c>
      <c r="I11" s="362">
        <v>0</v>
      </c>
      <c r="J11" s="362">
        <v>36315</v>
      </c>
      <c r="K11" s="362">
        <v>8935.69</v>
      </c>
      <c r="L11" s="362">
        <v>58647.853999999999</v>
      </c>
      <c r="M11" s="362">
        <v>0</v>
      </c>
      <c r="N11" s="344" t="s">
        <v>176</v>
      </c>
      <c r="O11" s="345"/>
      <c r="P11" s="345"/>
    </row>
    <row r="12" spans="1:16" ht="22.25" customHeight="1">
      <c r="A12" s="356"/>
      <c r="B12" s="361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44"/>
      <c r="O12" s="345"/>
      <c r="P12" s="345"/>
    </row>
    <row r="13" spans="1:16">
      <c r="A13" s="126" t="str">
        <f>VLOOKUP([1]ListOfRegions!$A$1,[1]ListOfRegions!$A$1:B75,2,0)</f>
        <v xml:space="preserve">  Ροδόπης</v>
      </c>
      <c r="B13" s="158">
        <v>2175</v>
      </c>
      <c r="C13" s="135">
        <v>1127.501</v>
      </c>
      <c r="D13" s="135">
        <v>262.60199999999998</v>
      </c>
      <c r="E13" s="135">
        <v>0</v>
      </c>
      <c r="F13" s="143">
        <v>1636</v>
      </c>
      <c r="G13" s="144">
        <v>1116.3009999999999</v>
      </c>
      <c r="H13" s="144">
        <v>17.3</v>
      </c>
      <c r="I13" s="145" t="s">
        <v>304</v>
      </c>
      <c r="J13" s="143">
        <v>539</v>
      </c>
      <c r="K13" s="144">
        <v>11.2</v>
      </c>
      <c r="L13" s="144">
        <v>245.30199999999999</v>
      </c>
      <c r="M13" s="145" t="s">
        <v>304</v>
      </c>
      <c r="N13" s="130" t="s">
        <v>177</v>
      </c>
      <c r="O13" s="134"/>
      <c r="P13" s="134"/>
    </row>
    <row r="14" spans="1:16">
      <c r="A14" s="126" t="str">
        <f>VLOOKUP([1]ListOfRegions!$A$2,[1]ListOfRegions!$A$2:B76,2,0)</f>
        <v xml:space="preserve">  Δράμας</v>
      </c>
      <c r="B14" s="158">
        <v>7905</v>
      </c>
      <c r="C14" s="135">
        <v>5401.2</v>
      </c>
      <c r="D14" s="135">
        <v>276.7</v>
      </c>
      <c r="E14" s="135">
        <v>0</v>
      </c>
      <c r="F14" s="143">
        <v>7260</v>
      </c>
      <c r="G14" s="144">
        <v>5171</v>
      </c>
      <c r="H14" s="144">
        <v>76</v>
      </c>
      <c r="I14" s="145" t="s">
        <v>304</v>
      </c>
      <c r="J14" s="143">
        <v>645</v>
      </c>
      <c r="K14" s="144">
        <v>230.2</v>
      </c>
      <c r="L14" s="144">
        <v>200.7</v>
      </c>
      <c r="M14" s="145" t="s">
        <v>304</v>
      </c>
      <c r="N14" s="130" t="s">
        <v>178</v>
      </c>
      <c r="O14" s="134"/>
      <c r="P14" s="134"/>
    </row>
    <row r="15" spans="1:16">
      <c r="A15" s="126" t="str">
        <f>VLOOKUP([1]ListOfRegions!A3,[1]ListOfRegions!A3:B77,2,0)</f>
        <v xml:space="preserve">  Έβρου</v>
      </c>
      <c r="B15" s="158">
        <v>5984</v>
      </c>
      <c r="C15" s="135">
        <v>2709.77</v>
      </c>
      <c r="D15" s="135">
        <v>786.15199999999993</v>
      </c>
      <c r="E15" s="135">
        <v>0</v>
      </c>
      <c r="F15" s="143">
        <v>4633</v>
      </c>
      <c r="G15" s="144">
        <v>2322.4</v>
      </c>
      <c r="H15" s="144">
        <v>242.91</v>
      </c>
      <c r="I15" s="145" t="s">
        <v>304</v>
      </c>
      <c r="J15" s="143">
        <v>1351</v>
      </c>
      <c r="K15" s="144">
        <v>387.37</v>
      </c>
      <c r="L15" s="144">
        <v>543.24199999999996</v>
      </c>
      <c r="M15" s="145" t="s">
        <v>304</v>
      </c>
      <c r="N15" s="130" t="s">
        <v>179</v>
      </c>
      <c r="O15" s="134"/>
      <c r="P15" s="134"/>
    </row>
    <row r="16" spans="1:16">
      <c r="A16" s="126" t="str">
        <f>VLOOKUP([1]ListOfRegions!A4,[1]ListOfRegions!A4:B78,2,0)</f>
        <v xml:space="preserve">  Θάσου</v>
      </c>
      <c r="B16" s="158">
        <v>562</v>
      </c>
      <c r="C16" s="135">
        <v>263</v>
      </c>
      <c r="D16" s="135">
        <v>42.25</v>
      </c>
      <c r="E16" s="135">
        <v>0</v>
      </c>
      <c r="F16" s="143">
        <v>434</v>
      </c>
      <c r="G16" s="144">
        <v>225.5</v>
      </c>
      <c r="H16" s="144">
        <v>5</v>
      </c>
      <c r="I16" s="145" t="s">
        <v>304</v>
      </c>
      <c r="J16" s="143">
        <v>128</v>
      </c>
      <c r="K16" s="144">
        <v>37.5</v>
      </c>
      <c r="L16" s="144">
        <v>37.25</v>
      </c>
      <c r="M16" s="145" t="s">
        <v>304</v>
      </c>
      <c r="N16" s="130" t="s">
        <v>180</v>
      </c>
      <c r="O16" s="134"/>
      <c r="P16" s="134"/>
    </row>
    <row r="17" spans="1:16">
      <c r="A17" s="126" t="str">
        <f>VLOOKUP([1]ListOfRegions!A5,[1]ListOfRegions!A5:B79,2,0)</f>
        <v xml:space="preserve">  Καβάλας</v>
      </c>
      <c r="B17" s="158">
        <v>37888</v>
      </c>
      <c r="C17" s="135">
        <v>12514.7</v>
      </c>
      <c r="D17" s="135">
        <v>57605.65</v>
      </c>
      <c r="E17" s="135">
        <v>0</v>
      </c>
      <c r="F17" s="143">
        <v>4297</v>
      </c>
      <c r="G17" s="144">
        <v>4257.43</v>
      </c>
      <c r="H17" s="144">
        <v>6.6</v>
      </c>
      <c r="I17" s="145" t="s">
        <v>304</v>
      </c>
      <c r="J17" s="143">
        <v>33591</v>
      </c>
      <c r="K17" s="144">
        <v>8257.27</v>
      </c>
      <c r="L17" s="144">
        <v>57599.05</v>
      </c>
      <c r="M17" s="145" t="s">
        <v>304</v>
      </c>
      <c r="N17" s="130" t="s">
        <v>181</v>
      </c>
      <c r="O17" s="134"/>
      <c r="P17" s="134"/>
    </row>
    <row r="18" spans="1:16">
      <c r="A18" s="126" t="str">
        <f>VLOOKUP([1]ListOfRegions!A6,[1]ListOfRegions!A6:B80,2,0)</f>
        <v xml:space="preserve">  Ξάνθης</v>
      </c>
      <c r="B18" s="158">
        <v>969</v>
      </c>
      <c r="C18" s="135">
        <v>527.25099999999998</v>
      </c>
      <c r="D18" s="135">
        <v>49.81</v>
      </c>
      <c r="E18" s="135">
        <v>0</v>
      </c>
      <c r="F18" s="143">
        <v>908</v>
      </c>
      <c r="G18" s="144">
        <v>515.101</v>
      </c>
      <c r="H18" s="144">
        <v>27.5</v>
      </c>
      <c r="I18" s="145" t="s">
        <v>304</v>
      </c>
      <c r="J18" s="143">
        <v>61</v>
      </c>
      <c r="K18" s="144">
        <v>12.15</v>
      </c>
      <c r="L18" s="144">
        <v>22.31</v>
      </c>
      <c r="M18" s="145" t="s">
        <v>304</v>
      </c>
      <c r="N18" s="130" t="s">
        <v>182</v>
      </c>
      <c r="O18" s="134"/>
      <c r="P18" s="134"/>
    </row>
    <row r="19" spans="1:16" ht="10.199999999999999" customHeight="1">
      <c r="A19" s="353" t="s">
        <v>183</v>
      </c>
      <c r="B19" s="361">
        <v>92418</v>
      </c>
      <c r="C19" s="352">
        <v>61359.012000000002</v>
      </c>
      <c r="D19" s="352">
        <v>26781.936999999998</v>
      </c>
      <c r="E19" s="352">
        <v>42</v>
      </c>
      <c r="F19" s="352">
        <v>72250</v>
      </c>
      <c r="G19" s="352">
        <v>56521.197999999997</v>
      </c>
      <c r="H19" s="352">
        <v>1880.4299999999998</v>
      </c>
      <c r="I19" s="352">
        <v>27.2</v>
      </c>
      <c r="J19" s="352">
        <v>20168</v>
      </c>
      <c r="K19" s="352">
        <v>4837.8139999999994</v>
      </c>
      <c r="L19" s="352">
        <v>24901.506999999998</v>
      </c>
      <c r="M19" s="352">
        <v>14.8</v>
      </c>
      <c r="N19" s="350" t="s">
        <v>184</v>
      </c>
      <c r="O19" s="351"/>
      <c r="P19" s="351"/>
    </row>
    <row r="20" spans="1:16">
      <c r="A20" s="353"/>
      <c r="B20" s="361"/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0"/>
      <c r="O20" s="351"/>
      <c r="P20" s="351"/>
    </row>
    <row r="21" spans="1:16">
      <c r="A21" s="126" t="str">
        <f>VLOOKUP([1]ListOfRegions!A7,[1]ListOfRegions!A7:B81,2,0)</f>
        <v xml:space="preserve">  Θεσσαλονίκης</v>
      </c>
      <c r="B21" s="158">
        <v>14244</v>
      </c>
      <c r="C21" s="135">
        <v>12428.052</v>
      </c>
      <c r="D21" s="135">
        <v>4043.9760000000001</v>
      </c>
      <c r="E21" s="135">
        <v>0</v>
      </c>
      <c r="F21" s="143">
        <v>9031</v>
      </c>
      <c r="G21" s="144">
        <v>9849.6020000000008</v>
      </c>
      <c r="H21" s="144">
        <v>23.12</v>
      </c>
      <c r="I21" s="145" t="s">
        <v>304</v>
      </c>
      <c r="J21" s="143">
        <v>5213</v>
      </c>
      <c r="K21" s="144">
        <v>2578.4499999999998</v>
      </c>
      <c r="L21" s="144">
        <v>4020.8560000000002</v>
      </c>
      <c r="M21" s="145" t="s">
        <v>304</v>
      </c>
      <c r="N21" s="130" t="s">
        <v>185</v>
      </c>
      <c r="O21" s="134"/>
      <c r="P21" s="134"/>
    </row>
    <row r="22" spans="1:16">
      <c r="A22" s="126" t="str">
        <f>VLOOKUP([1]ListOfRegions!A8,[1]ListOfRegions!A8:B82,2,0)</f>
        <v xml:space="preserve">  Ημαθίας</v>
      </c>
      <c r="B22" s="158">
        <v>7299</v>
      </c>
      <c r="C22" s="135">
        <v>6676.7</v>
      </c>
      <c r="D22" s="135">
        <v>270.2</v>
      </c>
      <c r="E22" s="135">
        <v>0</v>
      </c>
      <c r="F22" s="143">
        <v>7065</v>
      </c>
      <c r="G22" s="144">
        <v>6632.7</v>
      </c>
      <c r="H22" s="144">
        <v>11.4</v>
      </c>
      <c r="I22" s="145" t="s">
        <v>304</v>
      </c>
      <c r="J22" s="143">
        <v>234</v>
      </c>
      <c r="K22" s="144">
        <v>44</v>
      </c>
      <c r="L22" s="144">
        <v>258.8</v>
      </c>
      <c r="M22" s="145" t="s">
        <v>304</v>
      </c>
      <c r="N22" s="130" t="s">
        <v>186</v>
      </c>
      <c r="O22" s="134"/>
      <c r="P22" s="134"/>
    </row>
    <row r="23" spans="1:16">
      <c r="A23" s="126" t="str">
        <f>VLOOKUP([1]ListOfRegions!A9,[1]ListOfRegions!A9:B83,2,0)</f>
        <v xml:space="preserve">  Κιλκίς</v>
      </c>
      <c r="B23" s="158">
        <v>7234</v>
      </c>
      <c r="C23" s="135">
        <v>4606.9399999999996</v>
      </c>
      <c r="D23" s="135">
        <v>432.52499999999998</v>
      </c>
      <c r="E23" s="135">
        <v>0</v>
      </c>
      <c r="F23" s="143">
        <v>6438</v>
      </c>
      <c r="G23" s="144">
        <v>4606.9399999999996</v>
      </c>
      <c r="H23" s="144">
        <v>3.46</v>
      </c>
      <c r="I23" s="145" t="s">
        <v>304</v>
      </c>
      <c r="J23" s="143">
        <v>796</v>
      </c>
      <c r="K23" s="145" t="s">
        <v>304</v>
      </c>
      <c r="L23" s="144">
        <v>429.065</v>
      </c>
      <c r="M23" s="145" t="s">
        <v>304</v>
      </c>
      <c r="N23" s="130" t="s">
        <v>187</v>
      </c>
      <c r="O23" s="134"/>
      <c r="P23" s="134"/>
    </row>
    <row r="24" spans="1:16">
      <c r="A24" s="126" t="str">
        <f>VLOOKUP([1]ListOfRegions!A10,[1]ListOfRegions!A10:B84,2,0)</f>
        <v xml:space="preserve">  Πέλλας</v>
      </c>
      <c r="B24" s="158">
        <v>8256</v>
      </c>
      <c r="C24" s="135">
        <v>9348.2450000000008</v>
      </c>
      <c r="D24" s="135">
        <v>727.65</v>
      </c>
      <c r="E24" s="135">
        <v>0</v>
      </c>
      <c r="F24" s="143">
        <v>7269</v>
      </c>
      <c r="G24" s="144">
        <v>8777.4950000000008</v>
      </c>
      <c r="H24" s="144">
        <v>214.6</v>
      </c>
      <c r="I24" s="145" t="s">
        <v>304</v>
      </c>
      <c r="J24" s="143">
        <v>987</v>
      </c>
      <c r="K24" s="144">
        <v>570.75</v>
      </c>
      <c r="L24" s="144">
        <v>513.04999999999995</v>
      </c>
      <c r="M24" s="145" t="s">
        <v>304</v>
      </c>
      <c r="N24" s="130" t="s">
        <v>188</v>
      </c>
      <c r="O24" s="134"/>
      <c r="P24" s="134"/>
    </row>
    <row r="25" spans="1:16">
      <c r="A25" s="126" t="str">
        <f>VLOOKUP([1]ListOfRegions!A11,[1]ListOfRegions!A11:B85,2,0)</f>
        <v xml:space="preserve">  Πιερίας</v>
      </c>
      <c r="B25" s="158">
        <v>3245</v>
      </c>
      <c r="C25" s="135">
        <v>1352.5030000000002</v>
      </c>
      <c r="D25" s="135">
        <v>2238.3009999999999</v>
      </c>
      <c r="E25" s="135">
        <v>0</v>
      </c>
      <c r="F25" s="143">
        <v>1579</v>
      </c>
      <c r="G25" s="144">
        <v>1136.3030000000001</v>
      </c>
      <c r="H25" s="144">
        <v>26.4</v>
      </c>
      <c r="I25" s="145" t="s">
        <v>304</v>
      </c>
      <c r="J25" s="143">
        <v>1666</v>
      </c>
      <c r="K25" s="144">
        <v>216.2</v>
      </c>
      <c r="L25" s="144">
        <v>2211.9009999999998</v>
      </c>
      <c r="M25" s="145" t="s">
        <v>304</v>
      </c>
      <c r="N25" s="130" t="s">
        <v>189</v>
      </c>
      <c r="O25" s="134"/>
      <c r="P25" s="134"/>
    </row>
    <row r="26" spans="1:16">
      <c r="A26" s="126" t="str">
        <f>VLOOKUP([1]ListOfRegions!A12,[1]ListOfRegions!A12:B86,2,0)</f>
        <v xml:space="preserve">  Σερρών</v>
      </c>
      <c r="B26" s="158">
        <v>7784</v>
      </c>
      <c r="C26" s="135">
        <v>3812</v>
      </c>
      <c r="D26" s="135">
        <v>4025.511</v>
      </c>
      <c r="E26" s="135">
        <v>0</v>
      </c>
      <c r="F26" s="143">
        <v>5486</v>
      </c>
      <c r="G26" s="144">
        <v>3176.8</v>
      </c>
      <c r="H26" s="144">
        <v>1006.1</v>
      </c>
      <c r="I26" s="145" t="s">
        <v>304</v>
      </c>
      <c r="J26" s="143">
        <v>2298</v>
      </c>
      <c r="K26" s="144">
        <v>635.20000000000005</v>
      </c>
      <c r="L26" s="144">
        <v>3019.4110000000001</v>
      </c>
      <c r="M26" s="145" t="s">
        <v>304</v>
      </c>
      <c r="N26" s="130" t="s">
        <v>190</v>
      </c>
      <c r="O26" s="134"/>
      <c r="P26" s="134"/>
    </row>
    <row r="27" spans="1:16">
      <c r="A27" s="126" t="str">
        <f>VLOOKUP([1]ListOfRegions!A13,[1]ListOfRegions!A13:B87,2,0)</f>
        <v xml:space="preserve">  Χαλκιδικής</v>
      </c>
      <c r="B27" s="158">
        <v>17151</v>
      </c>
      <c r="C27" s="135">
        <v>8248.0139999999992</v>
      </c>
      <c r="D27" s="135">
        <v>14163.696</v>
      </c>
      <c r="E27" s="135">
        <v>42</v>
      </c>
      <c r="F27" s="143">
        <v>9814</v>
      </c>
      <c r="G27" s="144">
        <v>7816.5</v>
      </c>
      <c r="H27" s="144">
        <v>150.44999999999999</v>
      </c>
      <c r="I27" s="144">
        <v>27.2</v>
      </c>
      <c r="J27" s="143">
        <v>7337</v>
      </c>
      <c r="K27" s="144">
        <v>431.51400000000001</v>
      </c>
      <c r="L27" s="144">
        <v>14013.245999999999</v>
      </c>
      <c r="M27" s="144">
        <v>14.8</v>
      </c>
      <c r="N27" s="130" t="s">
        <v>191</v>
      </c>
      <c r="O27" s="134"/>
      <c r="P27" s="134"/>
    </row>
    <row r="28" spans="1:16">
      <c r="A28" s="126" t="str">
        <f>VLOOKUP([1]ListOfRegions!A14,[1]ListOfRegions!A14:B88,2,0)</f>
        <v xml:space="preserve">  Κοζάνης</v>
      </c>
      <c r="B28" s="158">
        <v>12336</v>
      </c>
      <c r="C28" s="135">
        <v>4893.6099999999997</v>
      </c>
      <c r="D28" s="135">
        <v>359.14</v>
      </c>
      <c r="E28" s="135">
        <v>0</v>
      </c>
      <c r="F28" s="143">
        <v>11570</v>
      </c>
      <c r="G28" s="144">
        <v>4753.41</v>
      </c>
      <c r="H28" s="144">
        <v>213.464</v>
      </c>
      <c r="I28" s="145" t="s">
        <v>304</v>
      </c>
      <c r="J28" s="143">
        <v>766</v>
      </c>
      <c r="K28" s="144">
        <v>140.19999999999999</v>
      </c>
      <c r="L28" s="144">
        <v>145.67599999999999</v>
      </c>
      <c r="M28" s="145" t="s">
        <v>304</v>
      </c>
      <c r="N28" s="130" t="s">
        <v>192</v>
      </c>
      <c r="O28" s="134"/>
      <c r="P28" s="134"/>
    </row>
    <row r="29" spans="1:16">
      <c r="A29" s="126" t="str">
        <f>VLOOKUP([1]ListOfRegions!A15,[1]ListOfRegions!A15:B89,2,0)</f>
        <v xml:space="preserve">  Γρεβενών</v>
      </c>
      <c r="B29" s="158">
        <v>3003</v>
      </c>
      <c r="C29" s="135">
        <v>1467.3440000000001</v>
      </c>
      <c r="D29" s="135">
        <v>419.536</v>
      </c>
      <c r="E29" s="135">
        <v>0</v>
      </c>
      <c r="F29" s="143">
        <v>2587</v>
      </c>
      <c r="G29" s="144">
        <v>1420.3440000000001</v>
      </c>
      <c r="H29" s="144">
        <v>177.136</v>
      </c>
      <c r="I29" s="145" t="s">
        <v>304</v>
      </c>
      <c r="J29" s="143">
        <v>416</v>
      </c>
      <c r="K29" s="144">
        <v>47</v>
      </c>
      <c r="L29" s="144">
        <v>242.4</v>
      </c>
      <c r="M29" s="145" t="s">
        <v>304</v>
      </c>
      <c r="N29" s="130" t="s">
        <v>193</v>
      </c>
      <c r="O29" s="134"/>
      <c r="P29" s="134"/>
    </row>
    <row r="30" spans="1:16">
      <c r="A30" s="126" t="str">
        <f>VLOOKUP([1]ListOfRegions!A16,[1]ListOfRegions!A16:B90,2,0)</f>
        <v xml:space="preserve">  Καστοριάς</v>
      </c>
      <c r="B30" s="158">
        <v>2122</v>
      </c>
      <c r="C30" s="135">
        <v>1177.8040000000001</v>
      </c>
      <c r="D30" s="135">
        <v>92.3</v>
      </c>
      <c r="E30" s="135">
        <v>0</v>
      </c>
      <c r="F30" s="143">
        <v>1708</v>
      </c>
      <c r="G30" s="144">
        <v>1003.304</v>
      </c>
      <c r="H30" s="144">
        <v>51.8</v>
      </c>
      <c r="I30" s="145" t="s">
        <v>304</v>
      </c>
      <c r="J30" s="143">
        <v>414</v>
      </c>
      <c r="K30" s="144">
        <v>174.5</v>
      </c>
      <c r="L30" s="144">
        <v>40.5</v>
      </c>
      <c r="M30" s="145" t="s">
        <v>304</v>
      </c>
      <c r="N30" s="130" t="s">
        <v>194</v>
      </c>
      <c r="O30" s="134"/>
      <c r="P30" s="134"/>
    </row>
    <row r="31" spans="1:16">
      <c r="A31" s="126" t="str">
        <f>VLOOKUP([1]ListOfRegions!A17,[1]ListOfRegions!A17:B91,2,0)</f>
        <v xml:space="preserve">  Φλώρινας</v>
      </c>
      <c r="B31" s="158">
        <v>9744</v>
      </c>
      <c r="C31" s="135">
        <v>7347.8</v>
      </c>
      <c r="D31" s="135">
        <v>9.1020000000000003</v>
      </c>
      <c r="E31" s="136" t="s">
        <v>304</v>
      </c>
      <c r="F31" s="143">
        <v>9703</v>
      </c>
      <c r="G31" s="144">
        <v>7347.8</v>
      </c>
      <c r="H31" s="144">
        <v>2.5</v>
      </c>
      <c r="I31" s="145" t="s">
        <v>304</v>
      </c>
      <c r="J31" s="143">
        <v>41</v>
      </c>
      <c r="K31" s="145" t="s">
        <v>304</v>
      </c>
      <c r="L31" s="144">
        <v>6.6020000000000003</v>
      </c>
      <c r="M31" s="145" t="s">
        <v>304</v>
      </c>
      <c r="N31" s="130" t="s">
        <v>195</v>
      </c>
      <c r="O31" s="134"/>
      <c r="P31" s="134"/>
    </row>
    <row r="32" spans="1:16">
      <c r="A32" s="353" t="s">
        <v>196</v>
      </c>
      <c r="B32" s="361">
        <v>8014</v>
      </c>
      <c r="C32" s="352">
        <v>5307.1120000000001</v>
      </c>
      <c r="D32" s="352">
        <v>223.26499999999999</v>
      </c>
      <c r="E32" s="352">
        <v>0</v>
      </c>
      <c r="F32" s="352">
        <v>7714</v>
      </c>
      <c r="G32" s="352">
        <v>5296.1220000000003</v>
      </c>
      <c r="H32" s="352">
        <v>121.67</v>
      </c>
      <c r="I32" s="352">
        <v>0</v>
      </c>
      <c r="J32" s="352">
        <v>300</v>
      </c>
      <c r="K32" s="352">
        <v>10.99</v>
      </c>
      <c r="L32" s="352">
        <v>101.595</v>
      </c>
      <c r="M32" s="352">
        <v>0</v>
      </c>
      <c r="N32" s="348" t="s">
        <v>197</v>
      </c>
      <c r="O32" s="349"/>
      <c r="P32" s="349"/>
    </row>
    <row r="33" spans="1:16">
      <c r="A33" s="353"/>
      <c r="B33" s="361"/>
      <c r="C33" s="352"/>
      <c r="D33" s="352"/>
      <c r="E33" s="352"/>
      <c r="F33" s="352"/>
      <c r="G33" s="352"/>
      <c r="H33" s="352"/>
      <c r="I33" s="352"/>
      <c r="J33" s="352"/>
      <c r="K33" s="352"/>
      <c r="L33" s="352"/>
      <c r="M33" s="352"/>
      <c r="N33" s="348"/>
      <c r="O33" s="349"/>
      <c r="P33" s="349"/>
    </row>
    <row r="34" spans="1:16">
      <c r="A34" s="126" t="str">
        <f>VLOOKUP([1]ListOfRegions!A18,[1]ListOfRegions!A18:B92,2,0)</f>
        <v xml:space="preserve">  Ιωαννίνων</v>
      </c>
      <c r="B34" s="158">
        <v>6466</v>
      </c>
      <c r="C34" s="135">
        <v>4369.37</v>
      </c>
      <c r="D34" s="135">
        <v>93.42</v>
      </c>
      <c r="E34" s="135">
        <v>0</v>
      </c>
      <c r="F34" s="143">
        <v>6435</v>
      </c>
      <c r="G34" s="144">
        <v>4367.38</v>
      </c>
      <c r="H34" s="144">
        <v>82.17</v>
      </c>
      <c r="I34" s="145" t="s">
        <v>304</v>
      </c>
      <c r="J34" s="143">
        <v>31</v>
      </c>
      <c r="K34" s="144">
        <v>1.99</v>
      </c>
      <c r="L34" s="144">
        <v>11.25</v>
      </c>
      <c r="M34" s="145" t="s">
        <v>304</v>
      </c>
      <c r="N34" s="130" t="s">
        <v>198</v>
      </c>
      <c r="O34" s="134"/>
      <c r="P34" s="134"/>
    </row>
    <row r="35" spans="1:16">
      <c r="A35" s="126" t="str">
        <f>VLOOKUP([1]ListOfRegions!A19,[1]ListOfRegions!A19:B93,2,0)</f>
        <v xml:space="preserve">  Άρτας</v>
      </c>
      <c r="B35" s="158">
        <v>659</v>
      </c>
      <c r="C35" s="135">
        <v>430.702</v>
      </c>
      <c r="D35" s="135">
        <v>27.05</v>
      </c>
      <c r="E35" s="135">
        <v>0</v>
      </c>
      <c r="F35" s="143">
        <v>576</v>
      </c>
      <c r="G35" s="144">
        <v>424.702</v>
      </c>
      <c r="H35" s="144">
        <v>1</v>
      </c>
      <c r="I35" s="145" t="s">
        <v>304</v>
      </c>
      <c r="J35" s="143">
        <v>83</v>
      </c>
      <c r="K35" s="144">
        <v>6</v>
      </c>
      <c r="L35" s="144">
        <v>26.05</v>
      </c>
      <c r="M35" s="145" t="s">
        <v>304</v>
      </c>
      <c r="N35" s="130" t="s">
        <v>199</v>
      </c>
      <c r="O35" s="134"/>
      <c r="P35" s="134"/>
    </row>
    <row r="36" spans="1:16">
      <c r="A36" s="126" t="str">
        <f>VLOOKUP([1]ListOfRegions!A20,[1]ListOfRegions!A20:B94,2,0)</f>
        <v xml:space="preserve">  Θεσπρωτίας</v>
      </c>
      <c r="B36" s="158">
        <v>160</v>
      </c>
      <c r="C36" s="135">
        <v>55.1</v>
      </c>
      <c r="D36" s="135">
        <v>16.95</v>
      </c>
      <c r="E36" s="135">
        <v>0</v>
      </c>
      <c r="F36" s="143">
        <v>121</v>
      </c>
      <c r="G36" s="144">
        <v>52.1</v>
      </c>
      <c r="H36" s="145" t="s">
        <v>304</v>
      </c>
      <c r="I36" s="145" t="s">
        <v>304</v>
      </c>
      <c r="J36" s="143">
        <v>39</v>
      </c>
      <c r="K36" s="144">
        <v>3</v>
      </c>
      <c r="L36" s="144">
        <v>16.95</v>
      </c>
      <c r="M36" s="145" t="s">
        <v>304</v>
      </c>
      <c r="N36" s="130" t="s">
        <v>200</v>
      </c>
      <c r="O36" s="134"/>
      <c r="P36" s="134"/>
    </row>
    <row r="37" spans="1:16">
      <c r="A37" s="126" t="str">
        <f>VLOOKUP([1]ListOfRegions!A21,[1]ListOfRegions!A21:B95,2,0)</f>
        <v xml:space="preserve">  Πρέβεζας</v>
      </c>
      <c r="B37" s="158">
        <v>729</v>
      </c>
      <c r="C37" s="135">
        <v>451.94</v>
      </c>
      <c r="D37" s="135">
        <v>85.844999999999999</v>
      </c>
      <c r="E37" s="135">
        <v>0</v>
      </c>
      <c r="F37" s="143">
        <v>582</v>
      </c>
      <c r="G37" s="144">
        <v>451.94</v>
      </c>
      <c r="H37" s="144">
        <v>38.5</v>
      </c>
      <c r="I37" s="145" t="s">
        <v>304</v>
      </c>
      <c r="J37" s="143">
        <v>147</v>
      </c>
      <c r="K37" s="145" t="s">
        <v>304</v>
      </c>
      <c r="L37" s="144">
        <v>47.344999999999999</v>
      </c>
      <c r="M37" s="145" t="s">
        <v>304</v>
      </c>
      <c r="N37" s="130" t="s">
        <v>201</v>
      </c>
      <c r="O37" s="134"/>
      <c r="P37" s="134"/>
    </row>
    <row r="38" spans="1:16">
      <c r="A38" s="353" t="s">
        <v>202</v>
      </c>
      <c r="B38" s="361">
        <v>54698</v>
      </c>
      <c r="C38" s="352">
        <v>85355.342000000019</v>
      </c>
      <c r="D38" s="352">
        <v>6626.6120000000001</v>
      </c>
      <c r="E38" s="352">
        <v>1.5</v>
      </c>
      <c r="F38" s="352">
        <v>40656</v>
      </c>
      <c r="G38" s="352">
        <v>71078.902000000002</v>
      </c>
      <c r="H38" s="352">
        <v>731.96</v>
      </c>
      <c r="I38" s="352">
        <v>1.5</v>
      </c>
      <c r="J38" s="352">
        <v>14042</v>
      </c>
      <c r="K38" s="352">
        <v>14276.44</v>
      </c>
      <c r="L38" s="352">
        <v>5894.652</v>
      </c>
      <c r="M38" s="352">
        <v>0</v>
      </c>
      <c r="N38" s="348" t="s">
        <v>203</v>
      </c>
      <c r="O38" s="349"/>
      <c r="P38" s="349"/>
    </row>
    <row r="39" spans="1:16">
      <c r="A39" s="353"/>
      <c r="B39" s="361"/>
      <c r="C39" s="352"/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48"/>
      <c r="O39" s="349"/>
      <c r="P39" s="349"/>
    </row>
    <row r="40" spans="1:16">
      <c r="A40" s="126" t="str">
        <f>VLOOKUP([1]ListOfRegions!A22,[1]ListOfRegions!A22:B96,2,0)</f>
        <v xml:space="preserve">  Λάρισας</v>
      </c>
      <c r="B40" s="158">
        <v>31849</v>
      </c>
      <c r="C40" s="135">
        <v>69577.301000000007</v>
      </c>
      <c r="D40" s="135">
        <v>4975.5619999999999</v>
      </c>
      <c r="E40" s="135">
        <v>0</v>
      </c>
      <c r="F40" s="143">
        <v>25647</v>
      </c>
      <c r="G40" s="144">
        <v>58488.800999999999</v>
      </c>
      <c r="H40" s="144">
        <v>551.46</v>
      </c>
      <c r="I40" s="145" t="s">
        <v>304</v>
      </c>
      <c r="J40" s="143">
        <v>6202</v>
      </c>
      <c r="K40" s="144">
        <v>11088.5</v>
      </c>
      <c r="L40" s="144">
        <v>4424.1019999999999</v>
      </c>
      <c r="M40" s="145" t="s">
        <v>304</v>
      </c>
      <c r="N40" s="130" t="s">
        <v>204</v>
      </c>
      <c r="O40" s="134"/>
      <c r="P40" s="134"/>
    </row>
    <row r="41" spans="1:16">
      <c r="A41" s="126" t="str">
        <f>VLOOKUP([1]ListOfRegions!A23,[1]ListOfRegions!A23:B97,2,0)</f>
        <v xml:space="preserve">  Καρδίτσας</v>
      </c>
      <c r="B41" s="158">
        <v>10956</v>
      </c>
      <c r="C41" s="135">
        <v>5485.35</v>
      </c>
      <c r="D41" s="135">
        <v>240.85</v>
      </c>
      <c r="E41" s="135">
        <v>1.5</v>
      </c>
      <c r="F41" s="143">
        <v>6265</v>
      </c>
      <c r="G41" s="144">
        <v>3585.5</v>
      </c>
      <c r="H41" s="144">
        <v>46.9</v>
      </c>
      <c r="I41" s="144">
        <v>1.5</v>
      </c>
      <c r="J41" s="143">
        <v>4691</v>
      </c>
      <c r="K41" s="144">
        <v>1899.85</v>
      </c>
      <c r="L41" s="144">
        <v>193.95</v>
      </c>
      <c r="M41" s="145" t="s">
        <v>304</v>
      </c>
      <c r="N41" s="130" t="s">
        <v>205</v>
      </c>
      <c r="O41" s="134"/>
      <c r="P41" s="134"/>
    </row>
    <row r="42" spans="1:16">
      <c r="A42" s="126" t="str">
        <f>VLOOKUP([1]ListOfRegions!A24,[1]ListOfRegions!A24:B98,2,0)</f>
        <v xml:space="preserve">  Μαγνησίας</v>
      </c>
      <c r="B42" s="158">
        <v>4559</v>
      </c>
      <c r="C42" s="135">
        <v>6564.5</v>
      </c>
      <c r="D42" s="135">
        <v>73.75</v>
      </c>
      <c r="E42" s="135">
        <v>0</v>
      </c>
      <c r="F42" s="143">
        <v>4490</v>
      </c>
      <c r="G42" s="144">
        <v>6513.5</v>
      </c>
      <c r="H42" s="144">
        <v>31.95</v>
      </c>
      <c r="I42" s="145" t="s">
        <v>304</v>
      </c>
      <c r="J42" s="143">
        <v>69</v>
      </c>
      <c r="K42" s="144">
        <v>51</v>
      </c>
      <c r="L42" s="144">
        <v>41.8</v>
      </c>
      <c r="M42" s="145" t="s">
        <v>304</v>
      </c>
      <c r="N42" s="130" t="s">
        <v>206</v>
      </c>
      <c r="O42" s="134"/>
      <c r="P42" s="134"/>
    </row>
    <row r="43" spans="1:16">
      <c r="A43" s="126" t="str">
        <f>VLOOKUP([1]ListOfRegions!A25,[1]ListOfRegions!A25:B99,2,0)</f>
        <v xml:space="preserve">  Σποράδων</v>
      </c>
      <c r="B43" s="158">
        <v>116</v>
      </c>
      <c r="C43" s="135">
        <v>41</v>
      </c>
      <c r="D43" s="135">
        <v>2</v>
      </c>
      <c r="E43" s="135">
        <v>0</v>
      </c>
      <c r="F43" s="143">
        <v>116</v>
      </c>
      <c r="G43" s="144">
        <v>41</v>
      </c>
      <c r="H43" s="144">
        <v>2</v>
      </c>
      <c r="I43" s="145" t="s">
        <v>304</v>
      </c>
      <c r="J43" s="146" t="s">
        <v>304</v>
      </c>
      <c r="K43" s="145" t="s">
        <v>304</v>
      </c>
      <c r="L43" s="145" t="s">
        <v>304</v>
      </c>
      <c r="M43" s="145" t="s">
        <v>304</v>
      </c>
      <c r="N43" s="130" t="s">
        <v>207</v>
      </c>
      <c r="O43" s="134"/>
      <c r="P43" s="134"/>
    </row>
    <row r="44" spans="1:16">
      <c r="A44" s="126" t="str">
        <f>VLOOKUP([1]ListOfRegions!A26,[1]ListOfRegions!A26:B100,2,0)</f>
        <v xml:space="preserve">  Τρικάλων</v>
      </c>
      <c r="B44" s="158">
        <v>7218</v>
      </c>
      <c r="C44" s="135">
        <v>3687.1909999999998</v>
      </c>
      <c r="D44" s="135">
        <v>1334.45</v>
      </c>
      <c r="E44" s="135">
        <v>0</v>
      </c>
      <c r="F44" s="143">
        <v>4138</v>
      </c>
      <c r="G44" s="144">
        <v>2450.1010000000001</v>
      </c>
      <c r="H44" s="144">
        <v>99.65</v>
      </c>
      <c r="I44" s="145" t="s">
        <v>304</v>
      </c>
      <c r="J44" s="143">
        <v>3080</v>
      </c>
      <c r="K44" s="144">
        <v>1237.0899999999999</v>
      </c>
      <c r="L44" s="144">
        <v>1234.8</v>
      </c>
      <c r="M44" s="145" t="s">
        <v>304</v>
      </c>
      <c r="N44" s="130" t="s">
        <v>208</v>
      </c>
      <c r="O44" s="134"/>
      <c r="P44" s="134"/>
    </row>
    <row r="45" spans="1:16" ht="10.199999999999999" customHeight="1">
      <c r="A45" s="353" t="s">
        <v>209</v>
      </c>
      <c r="B45" s="361">
        <v>83547</v>
      </c>
      <c r="C45" s="352">
        <v>60875.839999999997</v>
      </c>
      <c r="D45" s="352">
        <v>1306.481</v>
      </c>
      <c r="E45" s="352">
        <v>4.9000000000000004</v>
      </c>
      <c r="F45" s="352">
        <v>81869</v>
      </c>
      <c r="G45" s="352">
        <v>60441.120000000003</v>
      </c>
      <c r="H45" s="352">
        <v>324.29000000000002</v>
      </c>
      <c r="I45" s="352">
        <v>4.9000000000000004</v>
      </c>
      <c r="J45" s="352">
        <v>1678</v>
      </c>
      <c r="K45" s="352">
        <v>434.71999999999997</v>
      </c>
      <c r="L45" s="352">
        <v>982.19100000000014</v>
      </c>
      <c r="M45" s="352">
        <v>0</v>
      </c>
      <c r="N45" s="348" t="s">
        <v>210</v>
      </c>
      <c r="O45" s="349"/>
      <c r="P45" s="349"/>
    </row>
    <row r="46" spans="1:16">
      <c r="A46" s="353"/>
      <c r="B46" s="361"/>
      <c r="C46" s="352"/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48"/>
      <c r="O46" s="349"/>
      <c r="P46" s="349"/>
    </row>
    <row r="47" spans="1:16">
      <c r="A47" s="126" t="str">
        <f>VLOOKUP([1]ListOfRegions!A27,[1]ListOfRegions!A27:B101,2,0)</f>
        <v xml:space="preserve">  Φθιώτιδας</v>
      </c>
      <c r="B47" s="158">
        <v>12420</v>
      </c>
      <c r="C47" s="135">
        <v>9333.35</v>
      </c>
      <c r="D47" s="135">
        <v>393.89000000000004</v>
      </c>
      <c r="E47" s="135">
        <v>0</v>
      </c>
      <c r="F47" s="143">
        <v>11794</v>
      </c>
      <c r="G47" s="144">
        <v>9049.25</v>
      </c>
      <c r="H47" s="144">
        <v>84.23</v>
      </c>
      <c r="I47" s="145" t="s">
        <v>304</v>
      </c>
      <c r="J47" s="143">
        <v>626</v>
      </c>
      <c r="K47" s="144">
        <v>284.10000000000002</v>
      </c>
      <c r="L47" s="144">
        <v>309.66000000000003</v>
      </c>
      <c r="M47" s="145" t="s">
        <v>304</v>
      </c>
      <c r="N47" s="130" t="s">
        <v>211</v>
      </c>
      <c r="O47" s="134"/>
      <c r="P47" s="134"/>
    </row>
    <row r="48" spans="1:16">
      <c r="A48" s="126" t="str">
        <f>VLOOKUP([1]ListOfRegions!A28,[1]ListOfRegions!A28:B102,2,0)</f>
        <v xml:space="preserve">  Βοιωτίας</v>
      </c>
      <c r="B48" s="158">
        <v>41423</v>
      </c>
      <c r="C48" s="135">
        <v>26412.25</v>
      </c>
      <c r="D48" s="135">
        <v>240.25</v>
      </c>
      <c r="E48" s="135">
        <v>1.1000000000000001</v>
      </c>
      <c r="F48" s="143">
        <v>41143</v>
      </c>
      <c r="G48" s="144">
        <v>26412.25</v>
      </c>
      <c r="H48" s="144">
        <v>5.25</v>
      </c>
      <c r="I48" s="144">
        <v>1.1000000000000001</v>
      </c>
      <c r="J48" s="143">
        <v>280</v>
      </c>
      <c r="K48" s="145" t="s">
        <v>304</v>
      </c>
      <c r="L48" s="144">
        <v>235</v>
      </c>
      <c r="M48" s="145" t="s">
        <v>304</v>
      </c>
      <c r="N48" s="130" t="s">
        <v>212</v>
      </c>
      <c r="O48" s="134"/>
      <c r="P48" s="134"/>
    </row>
    <row r="49" spans="1:16">
      <c r="A49" s="126" t="str">
        <f>VLOOKUP([1]ListOfRegions!A29,[1]ListOfRegions!A29:B103,2,0)</f>
        <v xml:space="preserve">  Εύβοιας</v>
      </c>
      <c r="B49" s="158">
        <v>27205</v>
      </c>
      <c r="C49" s="135">
        <v>23882.82</v>
      </c>
      <c r="D49" s="135">
        <v>630.26</v>
      </c>
      <c r="E49" s="135">
        <v>3.8</v>
      </c>
      <c r="F49" s="143">
        <v>26478</v>
      </c>
      <c r="G49" s="144">
        <v>23734.9</v>
      </c>
      <c r="H49" s="144">
        <v>200.63</v>
      </c>
      <c r="I49" s="144">
        <v>3.8</v>
      </c>
      <c r="J49" s="143">
        <v>727</v>
      </c>
      <c r="K49" s="144">
        <v>147.91999999999999</v>
      </c>
      <c r="L49" s="144">
        <v>429.63</v>
      </c>
      <c r="M49" s="145" t="s">
        <v>304</v>
      </c>
      <c r="N49" s="130" t="s">
        <v>213</v>
      </c>
      <c r="O49" s="134"/>
      <c r="P49" s="134"/>
    </row>
    <row r="50" spans="1:16">
      <c r="A50" s="126" t="str">
        <f>VLOOKUP([1]ListOfRegions!A30,[1]ListOfRegions!A30:B104,2,0)</f>
        <v xml:space="preserve">  Ευρυτανίας</v>
      </c>
      <c r="B50" s="158">
        <v>429</v>
      </c>
      <c r="C50" s="135">
        <v>181.70000000000002</v>
      </c>
      <c r="D50" s="135">
        <v>35.000999999999998</v>
      </c>
      <c r="E50" s="135">
        <v>0</v>
      </c>
      <c r="F50" s="143">
        <v>401</v>
      </c>
      <c r="G50" s="144">
        <v>180.4</v>
      </c>
      <c r="H50" s="144">
        <v>31.2</v>
      </c>
      <c r="I50" s="145" t="s">
        <v>304</v>
      </c>
      <c r="J50" s="143">
        <v>28</v>
      </c>
      <c r="K50" s="144">
        <v>1.3</v>
      </c>
      <c r="L50" s="144">
        <v>3.8010000000000002</v>
      </c>
      <c r="M50" s="145" t="s">
        <v>304</v>
      </c>
      <c r="N50" s="130" t="s">
        <v>214</v>
      </c>
      <c r="O50" s="134"/>
      <c r="P50" s="134"/>
    </row>
    <row r="51" spans="1:16">
      <c r="A51" s="126" t="str">
        <f>VLOOKUP([1]ListOfRegions!A31,[1]ListOfRegions!A31:B105,2,0)</f>
        <v xml:space="preserve">  Φωκίδας</v>
      </c>
      <c r="B51" s="158">
        <v>2070</v>
      </c>
      <c r="C51" s="135">
        <v>1065.72</v>
      </c>
      <c r="D51" s="135">
        <v>7.08</v>
      </c>
      <c r="E51" s="135">
        <v>0</v>
      </c>
      <c r="F51" s="143">
        <v>2053</v>
      </c>
      <c r="G51" s="144">
        <v>1064.32</v>
      </c>
      <c r="H51" s="144">
        <v>2.98</v>
      </c>
      <c r="I51" s="145" t="s">
        <v>304</v>
      </c>
      <c r="J51" s="143">
        <v>17</v>
      </c>
      <c r="K51" s="144">
        <v>1.4</v>
      </c>
      <c r="L51" s="144">
        <v>4.0999999999999996</v>
      </c>
      <c r="M51" s="145" t="s">
        <v>304</v>
      </c>
      <c r="N51" s="130" t="s">
        <v>215</v>
      </c>
      <c r="O51" s="134"/>
      <c r="P51" s="134"/>
    </row>
    <row r="52" spans="1:16" ht="10.199999999999999" customHeight="1">
      <c r="A52" s="353" t="s">
        <v>216</v>
      </c>
      <c r="B52" s="361">
        <v>38674</v>
      </c>
      <c r="C52" s="352">
        <v>21619.916999999998</v>
      </c>
      <c r="D52" s="352">
        <v>491.38</v>
      </c>
      <c r="E52" s="352">
        <v>0</v>
      </c>
      <c r="F52" s="352">
        <v>38068</v>
      </c>
      <c r="G52" s="352">
        <v>21605.316999999999</v>
      </c>
      <c r="H52" s="352">
        <v>83.56</v>
      </c>
      <c r="I52" s="352">
        <v>0</v>
      </c>
      <c r="J52" s="352">
        <v>606</v>
      </c>
      <c r="K52" s="352">
        <v>14.6</v>
      </c>
      <c r="L52" s="352">
        <v>407.82000000000005</v>
      </c>
      <c r="M52" s="352">
        <v>0</v>
      </c>
      <c r="N52" s="348" t="s">
        <v>217</v>
      </c>
      <c r="O52" s="349"/>
      <c r="P52" s="349"/>
    </row>
    <row r="53" spans="1:16">
      <c r="A53" s="353"/>
      <c r="B53" s="361"/>
      <c r="C53" s="352"/>
      <c r="D53" s="352"/>
      <c r="E53" s="352"/>
      <c r="F53" s="352"/>
      <c r="G53" s="352"/>
      <c r="H53" s="352"/>
      <c r="I53" s="352"/>
      <c r="J53" s="352"/>
      <c r="K53" s="352"/>
      <c r="L53" s="352"/>
      <c r="M53" s="352"/>
      <c r="N53" s="348"/>
      <c r="O53" s="349"/>
      <c r="P53" s="349"/>
    </row>
    <row r="54" spans="1:16">
      <c r="A54" s="126" t="str">
        <f>VLOOKUP([1]ListOfRegions!A32,[1]ListOfRegions!A32:B106,2,0)</f>
        <v xml:space="preserve">  Κέρκυρας</v>
      </c>
      <c r="B54" s="158">
        <v>10097</v>
      </c>
      <c r="C54" s="135">
        <v>5672.45</v>
      </c>
      <c r="D54" s="135">
        <v>146.39000000000001</v>
      </c>
      <c r="E54" s="135">
        <v>0</v>
      </c>
      <c r="F54" s="143">
        <v>9892</v>
      </c>
      <c r="G54" s="144">
        <v>5659.05</v>
      </c>
      <c r="H54" s="144">
        <v>29.99</v>
      </c>
      <c r="I54" s="145" t="s">
        <v>304</v>
      </c>
      <c r="J54" s="143">
        <v>205</v>
      </c>
      <c r="K54" s="144">
        <v>13.4</v>
      </c>
      <c r="L54" s="144">
        <v>116.4</v>
      </c>
      <c r="M54" s="145" t="s">
        <v>304</v>
      </c>
      <c r="N54" s="130" t="s">
        <v>218</v>
      </c>
      <c r="O54" s="134"/>
      <c r="P54" s="134"/>
    </row>
    <row r="55" spans="1:16">
      <c r="A55" s="126" t="str">
        <f>VLOOKUP([1]ListOfRegions!A33,[1]ListOfRegions!A33:B107,2,0)</f>
        <v xml:space="preserve">  Ζακύνθου</v>
      </c>
      <c r="B55" s="158">
        <v>10842</v>
      </c>
      <c r="C55" s="135">
        <v>10271.4</v>
      </c>
      <c r="D55" s="135">
        <v>245.25</v>
      </c>
      <c r="E55" s="135">
        <v>0</v>
      </c>
      <c r="F55" s="143">
        <v>10655</v>
      </c>
      <c r="G55" s="144">
        <v>10271.4</v>
      </c>
      <c r="H55" s="144">
        <v>28.2</v>
      </c>
      <c r="I55" s="145" t="s">
        <v>304</v>
      </c>
      <c r="J55" s="143">
        <v>187</v>
      </c>
      <c r="K55" s="145" t="s">
        <v>304</v>
      </c>
      <c r="L55" s="144">
        <v>217.05</v>
      </c>
      <c r="M55" s="145" t="s">
        <v>304</v>
      </c>
      <c r="N55" s="130" t="s">
        <v>219</v>
      </c>
      <c r="O55" s="134"/>
      <c r="P55" s="134"/>
    </row>
    <row r="56" spans="1:16">
      <c r="A56" s="126" t="str">
        <f>VLOOKUP([1]ListOfRegions!A34,[1]ListOfRegions!A34:B108,2,0)</f>
        <v xml:space="preserve">  Ιθάκης</v>
      </c>
      <c r="B56" s="158">
        <v>477</v>
      </c>
      <c r="C56" s="135">
        <v>270.685</v>
      </c>
      <c r="D56" s="135">
        <v>4.5999999999999996</v>
      </c>
      <c r="E56" s="135">
        <v>0</v>
      </c>
      <c r="F56" s="143">
        <v>466</v>
      </c>
      <c r="G56" s="144">
        <v>270.685</v>
      </c>
      <c r="H56" s="145" t="s">
        <v>304</v>
      </c>
      <c r="I56" s="145" t="s">
        <v>304</v>
      </c>
      <c r="J56" s="143">
        <v>11</v>
      </c>
      <c r="K56" s="145" t="s">
        <v>304</v>
      </c>
      <c r="L56" s="144">
        <v>4.5999999999999996</v>
      </c>
      <c r="M56" s="145" t="s">
        <v>304</v>
      </c>
      <c r="N56" s="130" t="s">
        <v>220</v>
      </c>
      <c r="O56" s="134"/>
      <c r="P56" s="134"/>
    </row>
    <row r="57" spans="1:16">
      <c r="A57" s="126" t="str">
        <f>VLOOKUP([1]ListOfRegions!A35,[1]ListOfRegions!A35:B109,2,0)</f>
        <v xml:space="preserve">  Κεφαλληνίας</v>
      </c>
      <c r="B57" s="158">
        <v>11523</v>
      </c>
      <c r="C57" s="135">
        <v>4463.2820000000002</v>
      </c>
      <c r="D57" s="135">
        <v>77.240000000000009</v>
      </c>
      <c r="E57" s="135">
        <v>0</v>
      </c>
      <c r="F57" s="143">
        <v>11368</v>
      </c>
      <c r="G57" s="144">
        <v>4462.0820000000003</v>
      </c>
      <c r="H57" s="144">
        <v>22.97</v>
      </c>
      <c r="I57" s="145" t="s">
        <v>304</v>
      </c>
      <c r="J57" s="143">
        <v>155</v>
      </c>
      <c r="K57" s="144">
        <v>1.2</v>
      </c>
      <c r="L57" s="144">
        <v>54.27</v>
      </c>
      <c r="M57" s="145" t="s">
        <v>304</v>
      </c>
      <c r="N57" s="130" t="s">
        <v>221</v>
      </c>
      <c r="O57" s="134"/>
      <c r="P57" s="134"/>
    </row>
    <row r="58" spans="1:16">
      <c r="A58" s="126" t="str">
        <f>VLOOKUP([1]ListOfRegions!A36,[1]ListOfRegions!A36:B110,2,0)</f>
        <v xml:space="preserve">  Λευκάδας</v>
      </c>
      <c r="B58" s="158">
        <v>5735</v>
      </c>
      <c r="C58" s="135">
        <v>942.1</v>
      </c>
      <c r="D58" s="135">
        <v>17.899999999999999</v>
      </c>
      <c r="E58" s="135">
        <v>0</v>
      </c>
      <c r="F58" s="143">
        <v>5687</v>
      </c>
      <c r="G58" s="144">
        <v>942.1</v>
      </c>
      <c r="H58" s="144">
        <v>2.4</v>
      </c>
      <c r="I58" s="145" t="s">
        <v>304</v>
      </c>
      <c r="J58" s="143">
        <v>48</v>
      </c>
      <c r="K58" s="145" t="s">
        <v>304</v>
      </c>
      <c r="L58" s="144">
        <v>15.5</v>
      </c>
      <c r="M58" s="145" t="s">
        <v>304</v>
      </c>
      <c r="N58" s="130" t="s">
        <v>222</v>
      </c>
      <c r="O58" s="134"/>
      <c r="P58" s="134"/>
    </row>
    <row r="59" spans="1:16" ht="10.199999999999999" customHeight="1">
      <c r="A59" s="353" t="s">
        <v>223</v>
      </c>
      <c r="B59" s="361">
        <v>95787</v>
      </c>
      <c r="C59" s="352">
        <v>108265.45000000001</v>
      </c>
      <c r="D59" s="352">
        <v>2910.8649999999998</v>
      </c>
      <c r="E59" s="352">
        <v>9.5000000000000001E-2</v>
      </c>
      <c r="F59" s="352">
        <v>92871</v>
      </c>
      <c r="G59" s="352">
        <v>107192.15</v>
      </c>
      <c r="H59" s="352">
        <v>1081.0050000000001</v>
      </c>
      <c r="I59" s="352">
        <v>9.5000000000000001E-2</v>
      </c>
      <c r="J59" s="352">
        <v>2916</v>
      </c>
      <c r="K59" s="352">
        <v>1073.3</v>
      </c>
      <c r="L59" s="352">
        <v>1829.86</v>
      </c>
      <c r="M59" s="352">
        <v>0</v>
      </c>
      <c r="N59" s="348" t="s">
        <v>224</v>
      </c>
      <c r="O59" s="349"/>
      <c r="P59" s="349"/>
    </row>
    <row r="60" spans="1:16">
      <c r="A60" s="353"/>
      <c r="B60" s="361"/>
      <c r="C60" s="352"/>
      <c r="D60" s="352"/>
      <c r="E60" s="352"/>
      <c r="F60" s="352"/>
      <c r="G60" s="352"/>
      <c r="H60" s="352"/>
      <c r="I60" s="352"/>
      <c r="J60" s="352"/>
      <c r="K60" s="352"/>
      <c r="L60" s="352"/>
      <c r="M60" s="352"/>
      <c r="N60" s="348"/>
      <c r="O60" s="349"/>
      <c r="P60" s="349"/>
    </row>
    <row r="61" spans="1:16">
      <c r="A61" s="126" t="str">
        <f>VLOOKUP([1]ListOfRegions!A37,[1]ListOfRegions!A37:B111,2,0)</f>
        <v xml:space="preserve">  Αχαϊας</v>
      </c>
      <c r="B61" s="158">
        <v>52854</v>
      </c>
      <c r="C61" s="135">
        <v>70298</v>
      </c>
      <c r="D61" s="135">
        <v>2022.16</v>
      </c>
      <c r="E61" s="135">
        <v>0</v>
      </c>
      <c r="F61" s="143">
        <v>50918</v>
      </c>
      <c r="G61" s="144">
        <v>69258</v>
      </c>
      <c r="H61" s="144">
        <v>848.95</v>
      </c>
      <c r="I61" s="145" t="s">
        <v>304</v>
      </c>
      <c r="J61" s="143">
        <v>1936</v>
      </c>
      <c r="K61" s="144">
        <v>1040</v>
      </c>
      <c r="L61" s="144">
        <v>1173.21</v>
      </c>
      <c r="M61" s="145" t="s">
        <v>304</v>
      </c>
      <c r="N61" s="130" t="s">
        <v>225</v>
      </c>
      <c r="O61" s="134"/>
      <c r="P61" s="134"/>
    </row>
    <row r="62" spans="1:16">
      <c r="A62" s="126" t="str">
        <f>VLOOKUP([1]ListOfRegions!A38,[1]ListOfRegions!A38:B112,2,0)</f>
        <v xml:space="preserve">  Αιτωλ/νανίας</v>
      </c>
      <c r="B62" s="158">
        <v>6912</v>
      </c>
      <c r="C62" s="135">
        <v>3462.55</v>
      </c>
      <c r="D62" s="135">
        <v>182.5</v>
      </c>
      <c r="E62" s="135">
        <v>0</v>
      </c>
      <c r="F62" s="143">
        <v>6672</v>
      </c>
      <c r="G62" s="144">
        <v>3441.25</v>
      </c>
      <c r="H62" s="144">
        <v>55.4</v>
      </c>
      <c r="I62" s="145" t="s">
        <v>304</v>
      </c>
      <c r="J62" s="143">
        <v>240</v>
      </c>
      <c r="K62" s="144">
        <v>21.3</v>
      </c>
      <c r="L62" s="144">
        <v>127.1</v>
      </c>
      <c r="M62" s="145" t="s">
        <v>304</v>
      </c>
      <c r="N62" s="130" t="s">
        <v>226</v>
      </c>
      <c r="O62" s="134"/>
      <c r="P62" s="134"/>
    </row>
    <row r="63" spans="1:16">
      <c r="A63" s="126" t="str">
        <f>VLOOKUP([1]ListOfRegions!A39,[1]ListOfRegions!A39:B113,2,0)</f>
        <v xml:space="preserve">  Ηλείας</v>
      </c>
      <c r="B63" s="158">
        <v>36021</v>
      </c>
      <c r="C63" s="135">
        <v>34504.9</v>
      </c>
      <c r="D63" s="135">
        <v>706.20499999999993</v>
      </c>
      <c r="E63" s="135">
        <v>9.5000000000000001E-2</v>
      </c>
      <c r="F63" s="143">
        <v>35281</v>
      </c>
      <c r="G63" s="144">
        <v>34492.9</v>
      </c>
      <c r="H63" s="144">
        <v>176.655</v>
      </c>
      <c r="I63" s="144">
        <v>9.5000000000000001E-2</v>
      </c>
      <c r="J63" s="143">
        <v>740</v>
      </c>
      <c r="K63" s="144">
        <v>12</v>
      </c>
      <c r="L63" s="144">
        <v>529.54999999999995</v>
      </c>
      <c r="M63" s="145" t="s">
        <v>304</v>
      </c>
      <c r="N63" s="130" t="s">
        <v>227</v>
      </c>
      <c r="O63" s="134"/>
      <c r="P63" s="134"/>
    </row>
    <row r="64" spans="1:16" ht="10.199999999999999" customHeight="1">
      <c r="A64" s="353" t="s">
        <v>228</v>
      </c>
      <c r="B64" s="361">
        <v>104689</v>
      </c>
      <c r="C64" s="352">
        <v>68331.014999999999</v>
      </c>
      <c r="D64" s="352">
        <v>8461.2880000000005</v>
      </c>
      <c r="E64" s="352">
        <v>0.502</v>
      </c>
      <c r="F64" s="352">
        <v>99485</v>
      </c>
      <c r="G64" s="352">
        <v>68320.014999999999</v>
      </c>
      <c r="H64" s="352">
        <v>224.98999999999998</v>
      </c>
      <c r="I64" s="352">
        <v>0.5</v>
      </c>
      <c r="J64" s="352">
        <v>5204</v>
      </c>
      <c r="K64" s="352">
        <v>11</v>
      </c>
      <c r="L64" s="352">
        <v>8236.2979999999989</v>
      </c>
      <c r="M64" s="352">
        <v>2E-3</v>
      </c>
      <c r="N64" s="348" t="s">
        <v>229</v>
      </c>
      <c r="O64" s="349"/>
      <c r="P64" s="349"/>
    </row>
    <row r="65" spans="1:16">
      <c r="A65" s="353"/>
      <c r="B65" s="361"/>
      <c r="C65" s="352"/>
      <c r="D65" s="352"/>
      <c r="E65" s="352"/>
      <c r="F65" s="352"/>
      <c r="G65" s="352"/>
      <c r="H65" s="352"/>
      <c r="I65" s="352"/>
      <c r="J65" s="352"/>
      <c r="K65" s="352"/>
      <c r="L65" s="352"/>
      <c r="M65" s="352"/>
      <c r="N65" s="348"/>
      <c r="O65" s="349"/>
      <c r="P65" s="349"/>
    </row>
    <row r="66" spans="1:16">
      <c r="A66" s="126" t="str">
        <f>VLOOKUP([1]ListOfRegions!A40,[1]ListOfRegions!A40:B114,2,0)</f>
        <v xml:space="preserve">  Αρκαδίας</v>
      </c>
      <c r="B66" s="158">
        <v>17256</v>
      </c>
      <c r="C66" s="135">
        <v>12299.865</v>
      </c>
      <c r="D66" s="135">
        <v>112.09</v>
      </c>
      <c r="E66" s="135">
        <v>0.5</v>
      </c>
      <c r="F66" s="143">
        <v>17173</v>
      </c>
      <c r="G66" s="144">
        <v>12299.865</v>
      </c>
      <c r="H66" s="144">
        <v>44.69</v>
      </c>
      <c r="I66" s="144">
        <v>0.5</v>
      </c>
      <c r="J66" s="143">
        <v>83</v>
      </c>
      <c r="K66" s="145" t="s">
        <v>304</v>
      </c>
      <c r="L66" s="144">
        <v>67.400000000000006</v>
      </c>
      <c r="M66" s="145" t="s">
        <v>304</v>
      </c>
      <c r="N66" s="130" t="s">
        <v>230</v>
      </c>
      <c r="O66" s="134"/>
      <c r="P66" s="134"/>
    </row>
    <row r="67" spans="1:16">
      <c r="A67" s="126" t="str">
        <f>VLOOKUP([1]ListOfRegions!A41,[1]ListOfRegions!A41:B115,2,0)</f>
        <v xml:space="preserve">  Αργολίδας</v>
      </c>
      <c r="B67" s="158">
        <v>8409</v>
      </c>
      <c r="C67" s="135">
        <v>5692.9</v>
      </c>
      <c r="D67" s="135">
        <v>686.8</v>
      </c>
      <c r="E67" s="135">
        <v>0</v>
      </c>
      <c r="F67" s="143">
        <v>7846</v>
      </c>
      <c r="G67" s="144">
        <v>5692.9</v>
      </c>
      <c r="H67" s="144">
        <v>7.8</v>
      </c>
      <c r="I67" s="145" t="s">
        <v>304</v>
      </c>
      <c r="J67" s="143">
        <v>563</v>
      </c>
      <c r="K67" s="145" t="s">
        <v>304</v>
      </c>
      <c r="L67" s="144">
        <v>679</v>
      </c>
      <c r="M67" s="145" t="s">
        <v>304</v>
      </c>
      <c r="N67" s="130" t="s">
        <v>231</v>
      </c>
      <c r="O67" s="134"/>
      <c r="P67" s="134"/>
    </row>
    <row r="68" spans="1:16">
      <c r="A68" s="126" t="str">
        <f>VLOOKUP([1]ListOfRegions!A42,[1]ListOfRegions!A42:B116,2,0)</f>
        <v xml:space="preserve">  Κορινθίας</v>
      </c>
      <c r="B68" s="158">
        <v>48638</v>
      </c>
      <c r="C68" s="135">
        <v>23687.42</v>
      </c>
      <c r="D68" s="135">
        <v>7129.7259999999997</v>
      </c>
      <c r="E68" s="135">
        <v>0</v>
      </c>
      <c r="F68" s="143">
        <v>44551</v>
      </c>
      <c r="G68" s="144">
        <v>23687.42</v>
      </c>
      <c r="H68" s="145" t="s">
        <v>304</v>
      </c>
      <c r="I68" s="145" t="s">
        <v>304</v>
      </c>
      <c r="J68" s="143">
        <v>4087</v>
      </c>
      <c r="K68" s="145" t="s">
        <v>304</v>
      </c>
      <c r="L68" s="144">
        <v>7129.7259999999997</v>
      </c>
      <c r="M68" s="145" t="s">
        <v>304</v>
      </c>
      <c r="N68" s="130" t="s">
        <v>232</v>
      </c>
      <c r="O68" s="134"/>
      <c r="P68" s="134"/>
    </row>
    <row r="69" spans="1:16">
      <c r="A69" s="126" t="str">
        <f>VLOOKUP([1]ListOfRegions!A43,[1]ListOfRegions!A43:B117,2,0)</f>
        <v xml:space="preserve">  Λακωνίας</v>
      </c>
      <c r="B69" s="158">
        <v>8058</v>
      </c>
      <c r="C69" s="135">
        <v>5256.55</v>
      </c>
      <c r="D69" s="135">
        <v>162.57</v>
      </c>
      <c r="E69" s="135">
        <v>0</v>
      </c>
      <c r="F69" s="143">
        <v>7988</v>
      </c>
      <c r="G69" s="144">
        <v>5253.05</v>
      </c>
      <c r="H69" s="144">
        <v>132.15</v>
      </c>
      <c r="I69" s="145" t="s">
        <v>304</v>
      </c>
      <c r="J69" s="143">
        <v>70</v>
      </c>
      <c r="K69" s="144">
        <v>3.5</v>
      </c>
      <c r="L69" s="144">
        <v>30.42</v>
      </c>
      <c r="M69" s="145" t="s">
        <v>304</v>
      </c>
      <c r="N69" s="130" t="s">
        <v>233</v>
      </c>
      <c r="O69" s="134"/>
      <c r="P69" s="134"/>
    </row>
    <row r="70" spans="1:16">
      <c r="A70" s="126" t="str">
        <f>VLOOKUP([1]ListOfRegions!A44,[1]ListOfRegions!A44:B118,2,0)</f>
        <v xml:space="preserve">  Μεσσηνίας</v>
      </c>
      <c r="B70" s="158">
        <v>22328</v>
      </c>
      <c r="C70" s="135">
        <v>21394.28</v>
      </c>
      <c r="D70" s="135">
        <v>370.10200000000003</v>
      </c>
      <c r="E70" s="135">
        <v>2E-3</v>
      </c>
      <c r="F70" s="143">
        <v>21927</v>
      </c>
      <c r="G70" s="144">
        <v>21386.78</v>
      </c>
      <c r="H70" s="144">
        <v>40.35</v>
      </c>
      <c r="I70" s="145" t="s">
        <v>304</v>
      </c>
      <c r="J70" s="143">
        <v>401</v>
      </c>
      <c r="K70" s="144">
        <v>7.5</v>
      </c>
      <c r="L70" s="144">
        <v>329.75200000000001</v>
      </c>
      <c r="M70" s="144">
        <v>2E-3</v>
      </c>
      <c r="N70" s="130" t="s">
        <v>234</v>
      </c>
      <c r="O70" s="134"/>
      <c r="P70" s="134"/>
    </row>
    <row r="71" spans="1:16">
      <c r="A71" s="353" t="s">
        <v>235</v>
      </c>
      <c r="B71" s="361">
        <v>61049</v>
      </c>
      <c r="C71" s="352">
        <v>25299.45</v>
      </c>
      <c r="D71" s="352">
        <v>269.38</v>
      </c>
      <c r="E71" s="352">
        <v>0.7</v>
      </c>
      <c r="F71" s="352">
        <v>60693</v>
      </c>
      <c r="G71" s="352">
        <v>25299.45</v>
      </c>
      <c r="H71" s="352">
        <v>7.75</v>
      </c>
      <c r="I71" s="352">
        <v>0.7</v>
      </c>
      <c r="J71" s="352">
        <v>356</v>
      </c>
      <c r="K71" s="352">
        <v>0</v>
      </c>
      <c r="L71" s="352">
        <v>261.63</v>
      </c>
      <c r="M71" s="352">
        <v>0</v>
      </c>
      <c r="N71" s="348" t="s">
        <v>236</v>
      </c>
      <c r="O71" s="349"/>
      <c r="P71" s="349"/>
    </row>
    <row r="72" spans="1:16">
      <c r="A72" s="353"/>
      <c r="B72" s="361"/>
      <c r="C72" s="352"/>
      <c r="D72" s="352"/>
      <c r="E72" s="352"/>
      <c r="F72" s="352"/>
      <c r="G72" s="352"/>
      <c r="H72" s="352"/>
      <c r="I72" s="352"/>
      <c r="J72" s="352"/>
      <c r="K72" s="352"/>
      <c r="L72" s="352"/>
      <c r="M72" s="352"/>
      <c r="N72" s="348"/>
      <c r="O72" s="349"/>
      <c r="P72" s="349"/>
    </row>
    <row r="73" spans="1:16">
      <c r="A73" s="142" t="s">
        <v>287</v>
      </c>
      <c r="B73" s="158">
        <v>0</v>
      </c>
      <c r="C73" s="135">
        <v>0</v>
      </c>
      <c r="D73" s="135">
        <v>0</v>
      </c>
      <c r="E73" s="135">
        <v>0</v>
      </c>
      <c r="F73" s="146" t="s">
        <v>304</v>
      </c>
      <c r="G73" s="145" t="s">
        <v>304</v>
      </c>
      <c r="H73" s="145" t="s">
        <v>304</v>
      </c>
      <c r="I73" s="145" t="s">
        <v>304</v>
      </c>
      <c r="J73" s="146" t="s">
        <v>304</v>
      </c>
      <c r="K73" s="145" t="s">
        <v>304</v>
      </c>
      <c r="L73" s="145" t="s">
        <v>304</v>
      </c>
      <c r="M73" s="145" t="s">
        <v>304</v>
      </c>
      <c r="N73" s="130" t="s">
        <v>237</v>
      </c>
      <c r="O73" s="134"/>
      <c r="P73" s="134"/>
    </row>
    <row r="74" spans="1:16">
      <c r="A74" s="142" t="s">
        <v>288</v>
      </c>
      <c r="B74" s="158">
        <v>85</v>
      </c>
      <c r="C74" s="135">
        <v>32.799999999999997</v>
      </c>
      <c r="D74" s="135">
        <v>0.3</v>
      </c>
      <c r="E74" s="135">
        <v>0</v>
      </c>
      <c r="F74" s="143">
        <v>82</v>
      </c>
      <c r="G74" s="144">
        <v>32.799999999999997</v>
      </c>
      <c r="H74" s="144">
        <v>0.15</v>
      </c>
      <c r="I74" s="145" t="s">
        <v>304</v>
      </c>
      <c r="J74" s="143">
        <v>3</v>
      </c>
      <c r="K74" s="145" t="s">
        <v>304</v>
      </c>
      <c r="L74" s="144">
        <v>0.15</v>
      </c>
      <c r="M74" s="145" t="s">
        <v>304</v>
      </c>
      <c r="N74" s="130" t="s">
        <v>238</v>
      </c>
      <c r="O74" s="134"/>
      <c r="P74" s="134"/>
    </row>
    <row r="75" spans="1:16">
      <c r="A75" s="142" t="s">
        <v>289</v>
      </c>
      <c r="B75" s="158">
        <v>45</v>
      </c>
      <c r="C75" s="135">
        <v>30</v>
      </c>
      <c r="D75" s="135">
        <v>0</v>
      </c>
      <c r="E75" s="135">
        <v>0</v>
      </c>
      <c r="F75" s="143">
        <v>45</v>
      </c>
      <c r="G75" s="144">
        <v>30</v>
      </c>
      <c r="H75" s="145" t="s">
        <v>304</v>
      </c>
      <c r="I75" s="145" t="s">
        <v>304</v>
      </c>
      <c r="J75" s="146" t="s">
        <v>304</v>
      </c>
      <c r="K75" s="145" t="s">
        <v>304</v>
      </c>
      <c r="L75" s="145" t="s">
        <v>304</v>
      </c>
      <c r="M75" s="145" t="s">
        <v>304</v>
      </c>
      <c r="N75" s="130" t="s">
        <v>239</v>
      </c>
      <c r="O75" s="134"/>
      <c r="P75" s="134"/>
    </row>
    <row r="76" spans="1:16">
      <c r="A76" s="142" t="s">
        <v>290</v>
      </c>
      <c r="B76" s="158">
        <v>0</v>
      </c>
      <c r="C76" s="135">
        <v>0</v>
      </c>
      <c r="D76" s="135">
        <v>0</v>
      </c>
      <c r="E76" s="135">
        <v>0</v>
      </c>
      <c r="F76" s="146" t="s">
        <v>304</v>
      </c>
      <c r="G76" s="145" t="s">
        <v>304</v>
      </c>
      <c r="H76" s="145" t="s">
        <v>304</v>
      </c>
      <c r="I76" s="145" t="s">
        <v>304</v>
      </c>
      <c r="J76" s="146" t="s">
        <v>304</v>
      </c>
      <c r="K76" s="145" t="s">
        <v>304</v>
      </c>
      <c r="L76" s="145" t="s">
        <v>304</v>
      </c>
      <c r="M76" s="145" t="s">
        <v>304</v>
      </c>
      <c r="N76" s="130" t="s">
        <v>240</v>
      </c>
      <c r="O76" s="134"/>
      <c r="P76" s="134"/>
    </row>
    <row r="77" spans="1:16">
      <c r="A77" s="142" t="s">
        <v>291</v>
      </c>
      <c r="B77" s="158">
        <v>46824</v>
      </c>
      <c r="C77" s="135">
        <v>17790.900000000001</v>
      </c>
      <c r="D77" s="135">
        <v>210.8</v>
      </c>
      <c r="E77" s="135">
        <v>0</v>
      </c>
      <c r="F77" s="143">
        <v>46626</v>
      </c>
      <c r="G77" s="144">
        <v>17790.900000000001</v>
      </c>
      <c r="H77" s="144">
        <v>1</v>
      </c>
      <c r="I77" s="145" t="s">
        <v>304</v>
      </c>
      <c r="J77" s="143">
        <v>198</v>
      </c>
      <c r="K77" s="145" t="s">
        <v>304</v>
      </c>
      <c r="L77" s="144">
        <v>209.8</v>
      </c>
      <c r="M77" s="145" t="s">
        <v>304</v>
      </c>
      <c r="N77" s="130" t="s">
        <v>241</v>
      </c>
      <c r="O77" s="134"/>
      <c r="P77" s="134"/>
    </row>
    <row r="78" spans="1:16">
      <c r="A78" s="142" t="s">
        <v>292</v>
      </c>
      <c r="B78" s="158">
        <v>12529</v>
      </c>
      <c r="C78" s="135">
        <v>7030</v>
      </c>
      <c r="D78" s="135">
        <v>30</v>
      </c>
      <c r="E78" s="135">
        <v>0</v>
      </c>
      <c r="F78" s="143">
        <v>12479</v>
      </c>
      <c r="G78" s="144">
        <v>7030</v>
      </c>
      <c r="H78" s="145" t="s">
        <v>304</v>
      </c>
      <c r="I78" s="145" t="s">
        <v>304</v>
      </c>
      <c r="J78" s="143">
        <v>50</v>
      </c>
      <c r="K78" s="145" t="s">
        <v>304</v>
      </c>
      <c r="L78" s="144">
        <v>30</v>
      </c>
      <c r="M78" s="145" t="s">
        <v>304</v>
      </c>
      <c r="N78" s="130" t="s">
        <v>242</v>
      </c>
      <c r="O78" s="134"/>
      <c r="P78" s="134"/>
    </row>
    <row r="79" spans="1:16">
      <c r="A79" s="142" t="s">
        <v>293</v>
      </c>
      <c r="B79" s="158">
        <v>0</v>
      </c>
      <c r="C79" s="135">
        <v>0</v>
      </c>
      <c r="D79" s="135">
        <v>0</v>
      </c>
      <c r="E79" s="135">
        <v>0</v>
      </c>
      <c r="F79" s="146" t="s">
        <v>304</v>
      </c>
      <c r="G79" s="145" t="s">
        <v>304</v>
      </c>
      <c r="H79" s="145" t="s">
        <v>304</v>
      </c>
      <c r="I79" s="145" t="s">
        <v>304</v>
      </c>
      <c r="J79" s="146" t="s">
        <v>304</v>
      </c>
      <c r="K79" s="145" t="s">
        <v>304</v>
      </c>
      <c r="L79" s="145" t="s">
        <v>304</v>
      </c>
      <c r="M79" s="145" t="s">
        <v>304</v>
      </c>
      <c r="N79" s="130" t="s">
        <v>243</v>
      </c>
      <c r="O79" s="134"/>
      <c r="P79" s="134"/>
    </row>
    <row r="80" spans="1:16">
      <c r="A80" s="142" t="s">
        <v>294</v>
      </c>
      <c r="B80" s="158">
        <v>1566</v>
      </c>
      <c r="C80" s="135">
        <v>415.75</v>
      </c>
      <c r="D80" s="135">
        <v>28.28</v>
      </c>
      <c r="E80" s="135">
        <v>0.7</v>
      </c>
      <c r="F80" s="143">
        <v>1461</v>
      </c>
      <c r="G80" s="144">
        <v>415.75</v>
      </c>
      <c r="H80" s="144">
        <v>6.6</v>
      </c>
      <c r="I80" s="144">
        <v>0.7</v>
      </c>
      <c r="J80" s="143">
        <v>105</v>
      </c>
      <c r="K80" s="145" t="s">
        <v>304</v>
      </c>
      <c r="L80" s="144">
        <v>21.68</v>
      </c>
      <c r="M80" s="145" t="s">
        <v>304</v>
      </c>
      <c r="N80" s="130" t="s">
        <v>244</v>
      </c>
      <c r="O80" s="134"/>
      <c r="P80" s="134"/>
    </row>
    <row r="81" spans="1:16" ht="10.199999999999999" customHeight="1">
      <c r="A81" s="353" t="s">
        <v>245</v>
      </c>
      <c r="B81" s="361">
        <v>33465</v>
      </c>
      <c r="C81" s="352">
        <v>20073.611999999997</v>
      </c>
      <c r="D81" s="352">
        <v>1545.17</v>
      </c>
      <c r="E81" s="352">
        <v>2.3650000000000002</v>
      </c>
      <c r="F81" s="352">
        <v>30206</v>
      </c>
      <c r="G81" s="352">
        <v>20031.421999999999</v>
      </c>
      <c r="H81" s="352">
        <v>200.23000000000002</v>
      </c>
      <c r="I81" s="352">
        <v>1.915</v>
      </c>
      <c r="J81" s="352">
        <v>3259</v>
      </c>
      <c r="K81" s="352">
        <v>42.19</v>
      </c>
      <c r="L81" s="352">
        <v>1344.9400000000003</v>
      </c>
      <c r="M81" s="352">
        <v>0.44999999999999996</v>
      </c>
      <c r="N81" s="348" t="s">
        <v>246</v>
      </c>
      <c r="O81" s="349"/>
      <c r="P81" s="349"/>
    </row>
    <row r="82" spans="1:16">
      <c r="A82" s="353"/>
      <c r="B82" s="361"/>
      <c r="C82" s="352"/>
      <c r="D82" s="352"/>
      <c r="E82" s="352"/>
      <c r="F82" s="352"/>
      <c r="G82" s="352"/>
      <c r="H82" s="352"/>
      <c r="I82" s="352"/>
      <c r="J82" s="352"/>
      <c r="K82" s="352"/>
      <c r="L82" s="352"/>
      <c r="M82" s="352"/>
      <c r="N82" s="348"/>
      <c r="O82" s="349"/>
      <c r="P82" s="349"/>
    </row>
    <row r="83" spans="1:16">
      <c r="A83" s="126" t="str">
        <f>VLOOKUP([1]ListOfRegions!A53,[1]ListOfRegions!A53:B127,2,0)</f>
        <v xml:space="preserve">  Λέσβου</v>
      </c>
      <c r="B83" s="158">
        <v>3607</v>
      </c>
      <c r="C83" s="135">
        <v>716.11</v>
      </c>
      <c r="D83" s="135">
        <v>924.75</v>
      </c>
      <c r="E83" s="135">
        <v>0</v>
      </c>
      <c r="F83" s="143">
        <v>1609</v>
      </c>
      <c r="G83" s="144">
        <v>711.7</v>
      </c>
      <c r="H83" s="144">
        <v>41.8</v>
      </c>
      <c r="I83" s="145" t="s">
        <v>304</v>
      </c>
      <c r="J83" s="143">
        <v>1998</v>
      </c>
      <c r="K83" s="144">
        <v>4.41</v>
      </c>
      <c r="L83" s="144">
        <v>882.95</v>
      </c>
      <c r="M83" s="145" t="s">
        <v>304</v>
      </c>
      <c r="N83" s="130" t="s">
        <v>247</v>
      </c>
      <c r="O83" s="134"/>
      <c r="P83" s="134"/>
    </row>
    <row r="84" spans="1:16">
      <c r="A84" s="126" t="str">
        <f>VLOOKUP([1]ListOfRegions!A54,[1]ListOfRegions!A54:B128,2,0)</f>
        <v xml:space="preserve">  Ικαρίας</v>
      </c>
      <c r="B84" s="158">
        <v>2530</v>
      </c>
      <c r="C84" s="135">
        <v>1144.8</v>
      </c>
      <c r="D84" s="135">
        <v>70.88</v>
      </c>
      <c r="E84" s="135">
        <v>0.35</v>
      </c>
      <c r="F84" s="143">
        <v>2438</v>
      </c>
      <c r="G84" s="144">
        <v>1144.8</v>
      </c>
      <c r="H84" s="144">
        <v>20.68</v>
      </c>
      <c r="I84" s="144">
        <v>0.2</v>
      </c>
      <c r="J84" s="143">
        <v>92</v>
      </c>
      <c r="K84" s="145" t="s">
        <v>304</v>
      </c>
      <c r="L84" s="144">
        <v>50.2</v>
      </c>
      <c r="M84" s="144">
        <v>0.15</v>
      </c>
      <c r="N84" s="130" t="s">
        <v>248</v>
      </c>
      <c r="O84" s="134"/>
      <c r="P84" s="134"/>
    </row>
    <row r="85" spans="1:16">
      <c r="A85" s="126" t="str">
        <f>VLOOKUP([1]ListOfRegions!A55,[1]ListOfRegions!A55:B129,2,0)</f>
        <v xml:space="preserve">  Λήμνου</v>
      </c>
      <c r="B85" s="158">
        <v>9589</v>
      </c>
      <c r="C85" s="135">
        <v>3818.95</v>
      </c>
      <c r="D85" s="135">
        <v>143.25</v>
      </c>
      <c r="E85" s="135">
        <v>0</v>
      </c>
      <c r="F85" s="143">
        <v>9508</v>
      </c>
      <c r="G85" s="144">
        <v>3800.95</v>
      </c>
      <c r="H85" s="144">
        <v>92.4</v>
      </c>
      <c r="I85" s="145" t="s">
        <v>304</v>
      </c>
      <c r="J85" s="143">
        <v>81</v>
      </c>
      <c r="K85" s="144">
        <v>18</v>
      </c>
      <c r="L85" s="144">
        <v>50.85</v>
      </c>
      <c r="M85" s="145" t="s">
        <v>304</v>
      </c>
      <c r="N85" s="130" t="s">
        <v>249</v>
      </c>
      <c r="O85" s="134"/>
      <c r="P85" s="134"/>
    </row>
    <row r="86" spans="1:16">
      <c r="A86" s="126" t="str">
        <f>VLOOKUP([1]ListOfRegions!A56,[1]ListOfRegions!A56:B130,2,0)</f>
        <v xml:space="preserve">  Σάμου.</v>
      </c>
      <c r="B86" s="158">
        <v>15814</v>
      </c>
      <c r="C86" s="135">
        <v>13969.020999999999</v>
      </c>
      <c r="D86" s="135">
        <v>147.34</v>
      </c>
      <c r="E86" s="135">
        <v>2.0150000000000001</v>
      </c>
      <c r="F86" s="143">
        <v>15523</v>
      </c>
      <c r="G86" s="144">
        <v>13967.540999999999</v>
      </c>
      <c r="H86" s="144">
        <v>24.55</v>
      </c>
      <c r="I86" s="144">
        <v>1.7150000000000001</v>
      </c>
      <c r="J86" s="143">
        <v>291</v>
      </c>
      <c r="K86" s="144">
        <v>1.48</v>
      </c>
      <c r="L86" s="144">
        <v>122.79</v>
      </c>
      <c r="M86" s="144">
        <v>0.3</v>
      </c>
      <c r="N86" s="130" t="s">
        <v>250</v>
      </c>
      <c r="O86" s="134"/>
      <c r="P86" s="134"/>
    </row>
    <row r="87" spans="1:16">
      <c r="A87" s="126" t="str">
        <f>VLOOKUP([1]ListOfRegions!A57,[1]ListOfRegions!A57:B131,2,0)</f>
        <v xml:space="preserve">  Χίου</v>
      </c>
      <c r="B87" s="158">
        <v>1925</v>
      </c>
      <c r="C87" s="135">
        <v>424.73099999999999</v>
      </c>
      <c r="D87" s="135">
        <v>258.95</v>
      </c>
      <c r="E87" s="135">
        <v>0</v>
      </c>
      <c r="F87" s="143">
        <v>1128</v>
      </c>
      <c r="G87" s="144">
        <v>406.43099999999998</v>
      </c>
      <c r="H87" s="144">
        <v>20.8</v>
      </c>
      <c r="I87" s="145" t="s">
        <v>304</v>
      </c>
      <c r="J87" s="143">
        <v>797</v>
      </c>
      <c r="K87" s="144">
        <v>18.3</v>
      </c>
      <c r="L87" s="144">
        <v>238.15</v>
      </c>
      <c r="M87" s="145" t="s">
        <v>304</v>
      </c>
      <c r="N87" s="130" t="s">
        <v>251</v>
      </c>
      <c r="O87" s="134"/>
      <c r="P87" s="134"/>
    </row>
    <row r="88" spans="1:16" ht="10.199999999999999" customHeight="1">
      <c r="A88" s="353" t="s">
        <v>252</v>
      </c>
      <c r="B88" s="361">
        <v>46437</v>
      </c>
      <c r="C88" s="352">
        <v>15441.362000000001</v>
      </c>
      <c r="D88" s="352">
        <v>2974.6100000000006</v>
      </c>
      <c r="E88" s="352">
        <v>4</v>
      </c>
      <c r="F88" s="352">
        <v>42733</v>
      </c>
      <c r="G88" s="352">
        <v>15335.451999999999</v>
      </c>
      <c r="H88" s="352">
        <v>201.6</v>
      </c>
      <c r="I88" s="352">
        <v>2</v>
      </c>
      <c r="J88" s="352">
        <v>3704</v>
      </c>
      <c r="K88" s="352">
        <v>105.91</v>
      </c>
      <c r="L88" s="352">
        <v>2773.01</v>
      </c>
      <c r="M88" s="352">
        <v>2</v>
      </c>
      <c r="N88" s="348" t="s">
        <v>253</v>
      </c>
      <c r="O88" s="349"/>
      <c r="P88" s="349"/>
    </row>
    <row r="89" spans="1:16" ht="10.8" customHeight="1">
      <c r="A89" s="353"/>
      <c r="B89" s="361"/>
      <c r="C89" s="352"/>
      <c r="D89" s="352"/>
      <c r="E89" s="352"/>
      <c r="F89" s="352"/>
      <c r="G89" s="352"/>
      <c r="H89" s="352"/>
      <c r="I89" s="352"/>
      <c r="J89" s="352"/>
      <c r="K89" s="352"/>
      <c r="L89" s="352"/>
      <c r="M89" s="352"/>
      <c r="N89" s="348"/>
      <c r="O89" s="349"/>
      <c r="P89" s="349"/>
    </row>
    <row r="90" spans="1:16">
      <c r="A90" s="126" t="str">
        <f>VLOOKUP([1]ListOfRegions!A58,[1]ListOfRegions!A58:B132,2,0)</f>
        <v xml:space="preserve">  Σύρου</v>
      </c>
      <c r="B90" s="158">
        <v>1078</v>
      </c>
      <c r="C90" s="135">
        <v>310.89999999999998</v>
      </c>
      <c r="D90" s="135">
        <v>36.1</v>
      </c>
      <c r="E90" s="135">
        <v>0</v>
      </c>
      <c r="F90" s="143">
        <v>969</v>
      </c>
      <c r="G90" s="144">
        <v>310.89999999999998</v>
      </c>
      <c r="H90" s="144">
        <v>7</v>
      </c>
      <c r="I90" s="145" t="s">
        <v>304</v>
      </c>
      <c r="J90" s="143">
        <v>109</v>
      </c>
      <c r="K90" s="145" t="s">
        <v>304</v>
      </c>
      <c r="L90" s="144">
        <v>29.1</v>
      </c>
      <c r="M90" s="145" t="s">
        <v>304</v>
      </c>
      <c r="N90" s="130" t="s">
        <v>254</v>
      </c>
      <c r="O90" s="134"/>
      <c r="P90" s="134"/>
    </row>
    <row r="91" spans="1:16">
      <c r="A91" s="126" t="str">
        <f>VLOOKUP([1]ListOfRegions!A59,[1]ListOfRegions!A59:B133,2,0)</f>
        <v xml:space="preserve">  Άνδρου</v>
      </c>
      <c r="B91" s="158">
        <v>2170</v>
      </c>
      <c r="C91" s="135">
        <v>654.20000000000005</v>
      </c>
      <c r="D91" s="135">
        <v>45.25</v>
      </c>
      <c r="E91" s="135">
        <v>0</v>
      </c>
      <c r="F91" s="143">
        <v>2074</v>
      </c>
      <c r="G91" s="144">
        <v>654.20000000000005</v>
      </c>
      <c r="H91" s="144">
        <v>18.3</v>
      </c>
      <c r="I91" s="145" t="s">
        <v>304</v>
      </c>
      <c r="J91" s="143">
        <v>96</v>
      </c>
      <c r="K91" s="145" t="s">
        <v>304</v>
      </c>
      <c r="L91" s="144">
        <v>26.95</v>
      </c>
      <c r="M91" s="145" t="s">
        <v>304</v>
      </c>
      <c r="N91" s="130" t="s">
        <v>255</v>
      </c>
      <c r="O91" s="134"/>
      <c r="P91" s="134"/>
    </row>
    <row r="92" spans="1:16">
      <c r="A92" s="126" t="str">
        <f>VLOOKUP([1]ListOfRegions!A60,[1]ListOfRegions!A60:B134,2,0)</f>
        <v xml:space="preserve">  Θήρας</v>
      </c>
      <c r="B92" s="158">
        <v>12850</v>
      </c>
      <c r="C92" s="135">
        <v>3139.7</v>
      </c>
      <c r="D92" s="135">
        <v>30.700000000000003</v>
      </c>
      <c r="E92" s="135">
        <v>0.5</v>
      </c>
      <c r="F92" s="143">
        <v>12767</v>
      </c>
      <c r="G92" s="144">
        <v>3139.7</v>
      </c>
      <c r="H92" s="144">
        <v>14.8</v>
      </c>
      <c r="I92" s="144">
        <v>0.5</v>
      </c>
      <c r="J92" s="143">
        <v>83</v>
      </c>
      <c r="K92" s="145" t="s">
        <v>304</v>
      </c>
      <c r="L92" s="144">
        <v>15.9</v>
      </c>
      <c r="M92" s="145" t="s">
        <v>304</v>
      </c>
      <c r="N92" s="130" t="s">
        <v>256</v>
      </c>
      <c r="O92" s="134"/>
      <c r="P92" s="134"/>
    </row>
    <row r="93" spans="1:16">
      <c r="A93" s="126" t="str">
        <f>VLOOKUP([1]ListOfRegions!A61,[1]ListOfRegions!A61:B135,2,0)</f>
        <v xml:space="preserve">  Καλύμνου</v>
      </c>
      <c r="B93" s="158">
        <v>387</v>
      </c>
      <c r="C93" s="135">
        <v>64.600999999999999</v>
      </c>
      <c r="D93" s="135">
        <v>73</v>
      </c>
      <c r="E93" s="135">
        <v>0</v>
      </c>
      <c r="F93" s="143">
        <v>282</v>
      </c>
      <c r="G93" s="144">
        <v>60.100999999999999</v>
      </c>
      <c r="H93" s="144">
        <v>3</v>
      </c>
      <c r="I93" s="145" t="s">
        <v>304</v>
      </c>
      <c r="J93" s="143">
        <v>105</v>
      </c>
      <c r="K93" s="144">
        <v>4.5</v>
      </c>
      <c r="L93" s="144">
        <v>70</v>
      </c>
      <c r="M93" s="145" t="s">
        <v>304</v>
      </c>
      <c r="N93" s="130" t="s">
        <v>257</v>
      </c>
      <c r="O93" s="134"/>
      <c r="P93" s="134"/>
    </row>
    <row r="94" spans="1:16">
      <c r="A94" s="126" t="str">
        <f>VLOOKUP([1]ListOfRegions!A62,[1]ListOfRegions!A62:B136,2,0)</f>
        <v xml:space="preserve">  Καρπάθου</v>
      </c>
      <c r="B94" s="158">
        <v>401</v>
      </c>
      <c r="C94" s="135">
        <v>34.200000000000003</v>
      </c>
      <c r="D94" s="135">
        <v>37.150000000000006</v>
      </c>
      <c r="E94" s="135">
        <v>0</v>
      </c>
      <c r="F94" s="143">
        <v>243</v>
      </c>
      <c r="G94" s="144">
        <v>30.2</v>
      </c>
      <c r="H94" s="144">
        <v>0.7</v>
      </c>
      <c r="I94" s="145" t="s">
        <v>304</v>
      </c>
      <c r="J94" s="143">
        <v>158</v>
      </c>
      <c r="K94" s="144">
        <v>4</v>
      </c>
      <c r="L94" s="144">
        <v>36.450000000000003</v>
      </c>
      <c r="M94" s="145" t="s">
        <v>304</v>
      </c>
      <c r="N94" s="130" t="s">
        <v>258</v>
      </c>
      <c r="O94" s="134"/>
      <c r="P94" s="134"/>
    </row>
    <row r="95" spans="1:16">
      <c r="A95" s="126" t="str">
        <f>VLOOKUP([1]ListOfRegions!A63,[1]ListOfRegions!A63:B137,2,0)</f>
        <v xml:space="preserve">  Κύθνου</v>
      </c>
      <c r="B95" s="158">
        <v>975</v>
      </c>
      <c r="C95" s="135">
        <v>231</v>
      </c>
      <c r="D95" s="135">
        <v>10</v>
      </c>
      <c r="E95" s="135">
        <v>0</v>
      </c>
      <c r="F95" s="143">
        <v>975</v>
      </c>
      <c r="G95" s="144">
        <v>231</v>
      </c>
      <c r="H95" s="144">
        <v>10</v>
      </c>
      <c r="I95" s="145" t="s">
        <v>304</v>
      </c>
      <c r="J95" s="146" t="s">
        <v>304</v>
      </c>
      <c r="K95" s="145" t="s">
        <v>304</v>
      </c>
      <c r="L95" s="145" t="s">
        <v>304</v>
      </c>
      <c r="M95" s="145" t="s">
        <v>304</v>
      </c>
      <c r="N95" s="130" t="s">
        <v>259</v>
      </c>
      <c r="O95" s="134"/>
      <c r="P95" s="134"/>
    </row>
    <row r="96" spans="1:16">
      <c r="A96" s="126" t="str">
        <f>VLOOKUP([1]ListOfRegions!A64,[1]ListOfRegions!A64:B138,2,0)</f>
        <v xml:space="preserve">  Κω</v>
      </c>
      <c r="B96" s="158">
        <v>474</v>
      </c>
      <c r="C96" s="135">
        <v>365.49</v>
      </c>
      <c r="D96" s="135">
        <v>637.40000000000009</v>
      </c>
      <c r="E96" s="135">
        <v>2.5</v>
      </c>
      <c r="F96" s="143">
        <v>312</v>
      </c>
      <c r="G96" s="144">
        <v>365.49</v>
      </c>
      <c r="H96" s="144">
        <v>44.2</v>
      </c>
      <c r="I96" s="144">
        <v>1.5</v>
      </c>
      <c r="J96" s="143">
        <v>162</v>
      </c>
      <c r="K96" s="145" t="s">
        <v>304</v>
      </c>
      <c r="L96" s="144">
        <v>593.20000000000005</v>
      </c>
      <c r="M96" s="144">
        <v>1</v>
      </c>
      <c r="N96" s="130" t="s">
        <v>260</v>
      </c>
      <c r="O96" s="134"/>
      <c r="P96" s="134"/>
    </row>
    <row r="97" spans="1:16">
      <c r="A97" s="126" t="str">
        <f>VLOOKUP([1]ListOfRegions!A65,[1]ListOfRegions!A65:B139,2,0)</f>
        <v xml:space="preserve">  Μήλου</v>
      </c>
      <c r="B97" s="158">
        <v>2043</v>
      </c>
      <c r="C97" s="135">
        <v>451.61</v>
      </c>
      <c r="D97" s="135">
        <v>70.22</v>
      </c>
      <c r="E97" s="135">
        <v>0</v>
      </c>
      <c r="F97" s="143">
        <v>1916</v>
      </c>
      <c r="G97" s="144">
        <v>451.55</v>
      </c>
      <c r="H97" s="144">
        <v>57</v>
      </c>
      <c r="I97" s="145" t="s">
        <v>304</v>
      </c>
      <c r="J97" s="143">
        <v>127</v>
      </c>
      <c r="K97" s="144">
        <v>0.06</v>
      </c>
      <c r="L97" s="144">
        <v>13.22</v>
      </c>
      <c r="M97" s="145" t="s">
        <v>304</v>
      </c>
      <c r="N97" s="130" t="s">
        <v>261</v>
      </c>
      <c r="O97" s="134"/>
      <c r="P97" s="134"/>
    </row>
    <row r="98" spans="1:16">
      <c r="A98" s="126" t="str">
        <f>VLOOKUP([1]ListOfRegions!A66,[1]ListOfRegions!A66:B140,2,0)</f>
        <v xml:space="preserve">  Μυκόνου.</v>
      </c>
      <c r="B98" s="158">
        <v>410</v>
      </c>
      <c r="C98" s="135">
        <v>81</v>
      </c>
      <c r="D98" s="135">
        <v>16</v>
      </c>
      <c r="E98" s="135">
        <v>0</v>
      </c>
      <c r="F98" s="143">
        <v>360</v>
      </c>
      <c r="G98" s="144">
        <v>81</v>
      </c>
      <c r="H98" s="145" t="s">
        <v>304</v>
      </c>
      <c r="I98" s="145" t="s">
        <v>304</v>
      </c>
      <c r="J98" s="143">
        <v>50</v>
      </c>
      <c r="K98" s="145" t="s">
        <v>304</v>
      </c>
      <c r="L98" s="144">
        <v>16</v>
      </c>
      <c r="M98" s="145" t="s">
        <v>304</v>
      </c>
      <c r="N98" s="130" t="s">
        <v>262</v>
      </c>
      <c r="O98" s="134"/>
      <c r="P98" s="134"/>
    </row>
    <row r="99" spans="1:16">
      <c r="A99" s="126" t="str">
        <f>VLOOKUP([1]ListOfRegions!A67,[1]ListOfRegions!A67:B141,2,0)</f>
        <v xml:space="preserve">  Νάξου</v>
      </c>
      <c r="B99" s="158">
        <v>6234</v>
      </c>
      <c r="C99" s="135">
        <v>2453.5100000000002</v>
      </c>
      <c r="D99" s="135">
        <v>107.24000000000001</v>
      </c>
      <c r="E99" s="135">
        <v>0</v>
      </c>
      <c r="F99" s="143">
        <v>5259</v>
      </c>
      <c r="G99" s="144">
        <v>2388.0100000000002</v>
      </c>
      <c r="H99" s="144">
        <v>20.399999999999999</v>
      </c>
      <c r="I99" s="145" t="s">
        <v>304</v>
      </c>
      <c r="J99" s="143">
        <v>975</v>
      </c>
      <c r="K99" s="144">
        <v>65.5</v>
      </c>
      <c r="L99" s="144">
        <v>86.84</v>
      </c>
      <c r="M99" s="145" t="s">
        <v>304</v>
      </c>
      <c r="N99" s="130" t="s">
        <v>263</v>
      </c>
      <c r="O99" s="134"/>
      <c r="P99" s="134"/>
    </row>
    <row r="100" spans="1:16">
      <c r="A100" s="126" t="str">
        <f>VLOOKUP([1]ListOfRegions!A68,[1]ListOfRegions!A68:B142,2,0)</f>
        <v xml:space="preserve">  Πάρου</v>
      </c>
      <c r="B100" s="158">
        <v>7490</v>
      </c>
      <c r="C100" s="135">
        <v>1627.5</v>
      </c>
      <c r="D100" s="135">
        <v>28.85</v>
      </c>
      <c r="E100" s="135">
        <v>0</v>
      </c>
      <c r="F100" s="143">
        <v>7258</v>
      </c>
      <c r="G100" s="144">
        <v>1627.5</v>
      </c>
      <c r="H100" s="144">
        <v>4.8499999999999996</v>
      </c>
      <c r="I100" s="145" t="s">
        <v>304</v>
      </c>
      <c r="J100" s="143">
        <v>232</v>
      </c>
      <c r="K100" s="145" t="s">
        <v>304</v>
      </c>
      <c r="L100" s="144">
        <v>24</v>
      </c>
      <c r="M100" s="145" t="s">
        <v>304</v>
      </c>
      <c r="N100" s="130" t="s">
        <v>264</v>
      </c>
      <c r="O100" s="134"/>
      <c r="P100" s="134"/>
    </row>
    <row r="101" spans="1:16">
      <c r="A101" s="126" t="str">
        <f>VLOOKUP([1]ListOfRegions!A69,[1]ListOfRegions!A69:B143,2,0)</f>
        <v xml:space="preserve">  Ρόδου</v>
      </c>
      <c r="B101" s="158">
        <v>10549</v>
      </c>
      <c r="C101" s="135">
        <v>5711.451</v>
      </c>
      <c r="D101" s="135">
        <v>1814.9</v>
      </c>
      <c r="E101" s="135">
        <v>1</v>
      </c>
      <c r="F101" s="143">
        <v>9177</v>
      </c>
      <c r="G101" s="144">
        <v>5680.4009999999998</v>
      </c>
      <c r="H101" s="144">
        <v>19.5</v>
      </c>
      <c r="I101" s="145" t="s">
        <v>304</v>
      </c>
      <c r="J101" s="143">
        <v>1372</v>
      </c>
      <c r="K101" s="144">
        <v>31.05</v>
      </c>
      <c r="L101" s="144">
        <v>1795.4</v>
      </c>
      <c r="M101" s="144">
        <v>1</v>
      </c>
      <c r="N101" s="130" t="s">
        <v>265</v>
      </c>
      <c r="O101" s="134"/>
      <c r="P101" s="134"/>
    </row>
    <row r="102" spans="1:16">
      <c r="A102" s="126" t="str">
        <f>VLOOKUP([1]ListOfRegions!A70,[1]ListOfRegions!A70:B144,2,0)</f>
        <v xml:space="preserve">  Τήνου</v>
      </c>
      <c r="B102" s="158">
        <v>1376</v>
      </c>
      <c r="C102" s="135">
        <v>316.2</v>
      </c>
      <c r="D102" s="135">
        <v>67.8</v>
      </c>
      <c r="E102" s="135">
        <v>0</v>
      </c>
      <c r="F102" s="143">
        <v>1141</v>
      </c>
      <c r="G102" s="144">
        <v>315.39999999999998</v>
      </c>
      <c r="H102" s="144">
        <v>1.85</v>
      </c>
      <c r="I102" s="145" t="s">
        <v>304</v>
      </c>
      <c r="J102" s="143">
        <v>235</v>
      </c>
      <c r="K102" s="144">
        <v>0.8</v>
      </c>
      <c r="L102" s="144">
        <v>65.95</v>
      </c>
      <c r="M102" s="145" t="s">
        <v>304</v>
      </c>
      <c r="N102" s="130" t="s">
        <v>266</v>
      </c>
      <c r="O102" s="134"/>
      <c r="P102" s="134"/>
    </row>
    <row r="103" spans="1:16">
      <c r="A103" s="353" t="s">
        <v>267</v>
      </c>
      <c r="B103" s="361">
        <v>90836</v>
      </c>
      <c r="C103" s="352">
        <v>44377.855000000003</v>
      </c>
      <c r="D103" s="352">
        <v>10179.455</v>
      </c>
      <c r="E103" s="352">
        <v>29.9</v>
      </c>
      <c r="F103" s="352">
        <v>75854</v>
      </c>
      <c r="G103" s="352">
        <v>41566.354999999996</v>
      </c>
      <c r="H103" s="352">
        <v>698.34500000000003</v>
      </c>
      <c r="I103" s="352">
        <v>4</v>
      </c>
      <c r="J103" s="352">
        <v>14982</v>
      </c>
      <c r="K103" s="352">
        <v>2811.4999999999995</v>
      </c>
      <c r="L103" s="352">
        <v>9481.11</v>
      </c>
      <c r="M103" s="352">
        <v>25.9</v>
      </c>
      <c r="N103" s="348" t="s">
        <v>268</v>
      </c>
      <c r="O103" s="349"/>
      <c r="P103" s="349"/>
    </row>
    <row r="104" spans="1:16">
      <c r="A104" s="353"/>
      <c r="B104" s="361"/>
      <c r="C104" s="352"/>
      <c r="D104" s="352"/>
      <c r="E104" s="352"/>
      <c r="F104" s="352"/>
      <c r="G104" s="352"/>
      <c r="H104" s="352"/>
      <c r="I104" s="352"/>
      <c r="J104" s="352"/>
      <c r="K104" s="352"/>
      <c r="L104" s="352"/>
      <c r="M104" s="352"/>
      <c r="N104" s="348"/>
      <c r="O104" s="349"/>
      <c r="P104" s="349"/>
    </row>
    <row r="105" spans="1:16">
      <c r="A105" s="126" t="str">
        <f>VLOOKUP([1]ListOfRegions!A71,[1]ListOfRegions!A71:B145,2,0)</f>
        <v xml:space="preserve">  Ηρακλείου</v>
      </c>
      <c r="B105" s="158">
        <v>46991</v>
      </c>
      <c r="C105" s="135">
        <v>21973.815999999999</v>
      </c>
      <c r="D105" s="135">
        <v>9235.92</v>
      </c>
      <c r="E105" s="135">
        <v>25</v>
      </c>
      <c r="F105" s="143">
        <v>33430</v>
      </c>
      <c r="G105" s="144">
        <v>19328.315999999999</v>
      </c>
      <c r="H105" s="144">
        <v>234.32</v>
      </c>
      <c r="I105" s="145" t="s">
        <v>304</v>
      </c>
      <c r="J105" s="143">
        <v>13561</v>
      </c>
      <c r="K105" s="144">
        <v>2645.5</v>
      </c>
      <c r="L105" s="144">
        <v>9001.6</v>
      </c>
      <c r="M105" s="144">
        <v>25</v>
      </c>
      <c r="N105" s="130" t="s">
        <v>269</v>
      </c>
      <c r="O105" s="134"/>
      <c r="P105" s="134"/>
    </row>
    <row r="106" spans="1:16">
      <c r="A106" s="126" t="str">
        <f>VLOOKUP([1]ListOfRegions!A72,[1]ListOfRegions!A72:B146,2,0)</f>
        <v xml:space="preserve">  Λασιθίου</v>
      </c>
      <c r="B106" s="158">
        <v>14261</v>
      </c>
      <c r="C106" s="135">
        <v>4923.2889999999998</v>
      </c>
      <c r="D106" s="135">
        <v>199.25</v>
      </c>
      <c r="E106" s="135">
        <v>4</v>
      </c>
      <c r="F106" s="143">
        <v>13825</v>
      </c>
      <c r="G106" s="144">
        <v>4900.5889999999999</v>
      </c>
      <c r="H106" s="144">
        <v>85.6</v>
      </c>
      <c r="I106" s="144">
        <v>4</v>
      </c>
      <c r="J106" s="143">
        <v>436</v>
      </c>
      <c r="K106" s="144">
        <v>22.7</v>
      </c>
      <c r="L106" s="144">
        <v>113.65</v>
      </c>
      <c r="M106" s="145" t="s">
        <v>304</v>
      </c>
      <c r="N106" s="130" t="s">
        <v>270</v>
      </c>
      <c r="O106" s="134"/>
      <c r="P106" s="134"/>
    </row>
    <row r="107" spans="1:16">
      <c r="A107" s="126" t="str">
        <f>VLOOKUP([1]ListOfRegions!A73,[1]ListOfRegions!A73:B147,2,0)</f>
        <v xml:space="preserve">  Ρεθύμνης</v>
      </c>
      <c r="B107" s="158">
        <v>13455</v>
      </c>
      <c r="C107" s="135">
        <v>4226.6000000000004</v>
      </c>
      <c r="D107" s="135">
        <v>242.08499999999998</v>
      </c>
      <c r="E107" s="135">
        <v>0.9</v>
      </c>
      <c r="F107" s="143">
        <v>12867</v>
      </c>
      <c r="G107" s="144">
        <v>4187.5</v>
      </c>
      <c r="H107" s="144">
        <v>126.845</v>
      </c>
      <c r="I107" s="145" t="s">
        <v>304</v>
      </c>
      <c r="J107" s="143">
        <v>588</v>
      </c>
      <c r="K107" s="144">
        <v>39.1</v>
      </c>
      <c r="L107" s="144">
        <v>115.24</v>
      </c>
      <c r="M107" s="144">
        <v>0.9</v>
      </c>
      <c r="N107" s="130" t="s">
        <v>271</v>
      </c>
      <c r="O107" s="134"/>
      <c r="P107" s="134"/>
    </row>
    <row r="108" spans="1:16" ht="11.3" thickBot="1">
      <c r="A108" s="127" t="str">
        <f>VLOOKUP([1]ListOfRegions!A74,[1]ListOfRegions!A74:B148,2,0)</f>
        <v xml:space="preserve">  Χανίων</v>
      </c>
      <c r="B108" s="159">
        <v>16129</v>
      </c>
      <c r="C108" s="137">
        <v>13254.150000000001</v>
      </c>
      <c r="D108" s="137">
        <v>502.20000000000005</v>
      </c>
      <c r="E108" s="137">
        <v>0</v>
      </c>
      <c r="F108" s="151">
        <v>15732</v>
      </c>
      <c r="G108" s="152">
        <v>13149.95</v>
      </c>
      <c r="H108" s="152">
        <v>251.58</v>
      </c>
      <c r="I108" s="153" t="s">
        <v>304</v>
      </c>
      <c r="J108" s="151">
        <v>397</v>
      </c>
      <c r="K108" s="152">
        <v>104.2</v>
      </c>
      <c r="L108" s="152">
        <v>250.62</v>
      </c>
      <c r="M108" s="153" t="s">
        <v>304</v>
      </c>
      <c r="N108" s="131" t="s">
        <v>272</v>
      </c>
      <c r="O108" s="128"/>
      <c r="P108" s="128"/>
    </row>
    <row r="110" spans="1:16" ht="13.15" customHeight="1">
      <c r="A110" s="138" t="s">
        <v>300</v>
      </c>
      <c r="K110" s="120" t="s">
        <v>302</v>
      </c>
      <c r="L110" s="120"/>
      <c r="M110" s="120"/>
      <c r="N110" s="132"/>
      <c r="O110" s="132"/>
      <c r="P110" s="132"/>
    </row>
    <row r="111" spans="1:16" ht="22.25" customHeight="1">
      <c r="A111" s="164" t="s">
        <v>301</v>
      </c>
      <c r="K111" s="363" t="s">
        <v>303</v>
      </c>
      <c r="L111" s="363"/>
      <c r="M111" s="363"/>
      <c r="N111" s="363"/>
      <c r="O111" s="363"/>
      <c r="P111" s="363"/>
    </row>
  </sheetData>
  <mergeCells count="198">
    <mergeCell ref="K111:P111"/>
    <mergeCell ref="K103:K104"/>
    <mergeCell ref="L103:L104"/>
    <mergeCell ref="M103:M104"/>
    <mergeCell ref="J103:J104"/>
    <mergeCell ref="H103:H104"/>
    <mergeCell ref="I103:I104"/>
    <mergeCell ref="H11:H12"/>
    <mergeCell ref="M88:M89"/>
    <mergeCell ref="J11:J12"/>
    <mergeCell ref="K11:K12"/>
    <mergeCell ref="L11:L12"/>
    <mergeCell ref="M11:M12"/>
    <mergeCell ref="K81:K82"/>
    <mergeCell ref="I11:I12"/>
    <mergeCell ref="J81:J82"/>
    <mergeCell ref="J19:J20"/>
    <mergeCell ref="K19:K20"/>
    <mergeCell ref="L19:L20"/>
    <mergeCell ref="M19:M20"/>
    <mergeCell ref="K32:K33"/>
    <mergeCell ref="L32:L33"/>
    <mergeCell ref="M32:M33"/>
    <mergeCell ref="B103:B104"/>
    <mergeCell ref="C103:C104"/>
    <mergeCell ref="D103:D104"/>
    <mergeCell ref="E103:E104"/>
    <mergeCell ref="F103:F104"/>
    <mergeCell ref="G103:G104"/>
    <mergeCell ref="I88:I89"/>
    <mergeCell ref="G71:G72"/>
    <mergeCell ref="H71:H72"/>
    <mergeCell ref="H81:H82"/>
    <mergeCell ref="I81:I82"/>
    <mergeCell ref="C11:C12"/>
    <mergeCell ref="B11:B12"/>
    <mergeCell ref="D11:D12"/>
    <mergeCell ref="E11:E12"/>
    <mergeCell ref="F11:F12"/>
    <mergeCell ref="G11:G12"/>
    <mergeCell ref="L81:L82"/>
    <mergeCell ref="M81:M82"/>
    <mergeCell ref="B88:B89"/>
    <mergeCell ref="C88:C89"/>
    <mergeCell ref="D88:D89"/>
    <mergeCell ref="E88:E89"/>
    <mergeCell ref="F88:F89"/>
    <mergeCell ref="G88:G89"/>
    <mergeCell ref="H88:H89"/>
    <mergeCell ref="J88:J89"/>
    <mergeCell ref="K88:K89"/>
    <mergeCell ref="L88:L89"/>
    <mergeCell ref="B81:B82"/>
    <mergeCell ref="C81:C82"/>
    <mergeCell ref="D81:D82"/>
    <mergeCell ref="E81:E82"/>
    <mergeCell ref="F81:F82"/>
    <mergeCell ref="G81:G82"/>
    <mergeCell ref="B64:B65"/>
    <mergeCell ref="C64:C65"/>
    <mergeCell ref="D64:D65"/>
    <mergeCell ref="E64:E65"/>
    <mergeCell ref="F64:F65"/>
    <mergeCell ref="G64:G65"/>
    <mergeCell ref="H64:H65"/>
    <mergeCell ref="M64:M65"/>
    <mergeCell ref="B71:B72"/>
    <mergeCell ref="C71:C72"/>
    <mergeCell ref="D71:D72"/>
    <mergeCell ref="E71:E72"/>
    <mergeCell ref="F71:F72"/>
    <mergeCell ref="I71:I72"/>
    <mergeCell ref="J71:J72"/>
    <mergeCell ref="K71:K72"/>
    <mergeCell ref="L71:L72"/>
    <mergeCell ref="I64:I65"/>
    <mergeCell ref="J64:J65"/>
    <mergeCell ref="K64:K65"/>
    <mergeCell ref="L64:L65"/>
    <mergeCell ref="M71:M72"/>
    <mergeCell ref="G52:G53"/>
    <mergeCell ref="H52:H53"/>
    <mergeCell ref="I52:I53"/>
    <mergeCell ref="J52:J53"/>
    <mergeCell ref="K52:K53"/>
    <mergeCell ref="L52:L53"/>
    <mergeCell ref="M52:M53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G38:G39"/>
    <mergeCell ref="H38:H39"/>
    <mergeCell ref="I38:I39"/>
    <mergeCell ref="J38:J39"/>
    <mergeCell ref="K38:K39"/>
    <mergeCell ref="L38:L39"/>
    <mergeCell ref="M38:M39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C9:C10"/>
    <mergeCell ref="B9:B10"/>
    <mergeCell ref="D9:D10"/>
    <mergeCell ref="E9:E10"/>
    <mergeCell ref="F9:F10"/>
    <mergeCell ref="A52:A53"/>
    <mergeCell ref="A59:A60"/>
    <mergeCell ref="A64:A65"/>
    <mergeCell ref="A71:A72"/>
    <mergeCell ref="B19:B20"/>
    <mergeCell ref="C19:C20"/>
    <mergeCell ref="D19:D20"/>
    <mergeCell ref="E19:E20"/>
    <mergeCell ref="F19:F20"/>
    <mergeCell ref="B38:B39"/>
    <mergeCell ref="C38:C39"/>
    <mergeCell ref="D38:D39"/>
    <mergeCell ref="E38:E39"/>
    <mergeCell ref="F38:F39"/>
    <mergeCell ref="B52:B53"/>
    <mergeCell ref="C52:C53"/>
    <mergeCell ref="D52:D53"/>
    <mergeCell ref="E52:E53"/>
    <mergeCell ref="F52:F53"/>
    <mergeCell ref="A81:A82"/>
    <mergeCell ref="A88:A89"/>
    <mergeCell ref="A9:A10"/>
    <mergeCell ref="A11:A12"/>
    <mergeCell ref="A19:A20"/>
    <mergeCell ref="A32:A33"/>
    <mergeCell ref="A38:A39"/>
    <mergeCell ref="A45:A46"/>
    <mergeCell ref="A103:A104"/>
    <mergeCell ref="N5:P8"/>
    <mergeCell ref="N9:P10"/>
    <mergeCell ref="G9:G10"/>
    <mergeCell ref="H9:H10"/>
    <mergeCell ref="I9:I10"/>
    <mergeCell ref="J9:J10"/>
    <mergeCell ref="N88:P89"/>
    <mergeCell ref="N103:P104"/>
    <mergeCell ref="N11:P12"/>
    <mergeCell ref="N19:P20"/>
    <mergeCell ref="N32:P33"/>
    <mergeCell ref="N38:P39"/>
    <mergeCell ref="N45:P46"/>
    <mergeCell ref="N52:P53"/>
    <mergeCell ref="N59:P60"/>
    <mergeCell ref="N64:P65"/>
    <mergeCell ref="N71:P72"/>
    <mergeCell ref="N81:P82"/>
    <mergeCell ref="K9:K10"/>
    <mergeCell ref="L9:L10"/>
    <mergeCell ref="M9:M10"/>
    <mergeCell ref="G19:G20"/>
    <mergeCell ref="H19:H20"/>
    <mergeCell ref="I19:I20"/>
    <mergeCell ref="A1:G1"/>
    <mergeCell ref="H1:M1"/>
    <mergeCell ref="A2:G2"/>
    <mergeCell ref="H2:M2"/>
    <mergeCell ref="A5:A8"/>
    <mergeCell ref="B5:E6"/>
    <mergeCell ref="F5:I6"/>
    <mergeCell ref="J5:M6"/>
    <mergeCell ref="B7:B8"/>
    <mergeCell ref="C7:E7"/>
    <mergeCell ref="F7:F8"/>
    <mergeCell ref="G7:I7"/>
    <mergeCell ref="J7:J8"/>
    <mergeCell ref="K7:M7"/>
  </mergeCells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11"/>
  <sheetViews>
    <sheetView showGridLines="0" zoomScale="80" zoomScaleNormal="80" workbookViewId="0">
      <selection activeCell="H17" sqref="H17"/>
    </sheetView>
  </sheetViews>
  <sheetFormatPr defaultRowHeight="10.65"/>
  <cols>
    <col min="1" max="1" width="21.88671875" style="120" customWidth="1"/>
    <col min="2" max="2" width="8.88671875" style="120"/>
    <col min="3" max="8" width="9.44140625" style="120" customWidth="1"/>
    <col min="9" max="16384" width="8.88671875" style="120"/>
  </cols>
  <sheetData>
    <row r="2" spans="1:17">
      <c r="B2" s="374" t="s">
        <v>295</v>
      </c>
      <c r="C2" s="374"/>
      <c r="D2" s="374"/>
      <c r="E2" s="374"/>
      <c r="F2" s="374"/>
      <c r="G2" s="374"/>
      <c r="H2" s="375" t="s">
        <v>273</v>
      </c>
      <c r="I2" s="375"/>
      <c r="J2" s="375"/>
      <c r="K2" s="375"/>
      <c r="L2" s="375"/>
      <c r="M2" s="375"/>
      <c r="N2" s="121"/>
      <c r="O2" s="121"/>
      <c r="P2" s="121"/>
    </row>
    <row r="3" spans="1:17"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21"/>
      <c r="M3" s="121"/>
      <c r="N3" s="121"/>
      <c r="O3" s="121"/>
      <c r="P3" s="121"/>
    </row>
    <row r="4" spans="1:17" ht="11.3" thickBot="1">
      <c r="A4" s="124" t="s">
        <v>170</v>
      </c>
      <c r="B4" s="133"/>
      <c r="C4" s="165"/>
      <c r="D4" s="165"/>
      <c r="E4" s="165"/>
      <c r="F4" s="165"/>
      <c r="G4" s="141"/>
      <c r="H4" s="133"/>
      <c r="I4" s="133"/>
      <c r="J4" s="133"/>
      <c r="K4" s="133"/>
      <c r="L4" s="133"/>
      <c r="M4" s="133"/>
      <c r="N4" s="125" t="s">
        <v>171</v>
      </c>
      <c r="O4" s="125"/>
      <c r="P4" s="125"/>
    </row>
    <row r="5" spans="1:17">
      <c r="A5" s="364" t="s">
        <v>274</v>
      </c>
      <c r="B5" s="329" t="s">
        <v>296</v>
      </c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39" t="s">
        <v>172</v>
      </c>
      <c r="O5" s="322"/>
      <c r="P5" s="322"/>
      <c r="Q5" s="129"/>
    </row>
    <row r="6" spans="1:17">
      <c r="A6" s="365"/>
      <c r="B6" s="335" t="s">
        <v>297</v>
      </c>
      <c r="C6" s="336"/>
      <c r="D6" s="336"/>
      <c r="E6" s="376"/>
      <c r="F6" s="335" t="s">
        <v>298</v>
      </c>
      <c r="G6" s="336"/>
      <c r="H6" s="336"/>
      <c r="I6" s="376"/>
      <c r="J6" s="335" t="s">
        <v>299</v>
      </c>
      <c r="K6" s="336"/>
      <c r="L6" s="336"/>
      <c r="M6" s="336"/>
      <c r="N6" s="340"/>
      <c r="O6" s="323"/>
      <c r="P6" s="323"/>
      <c r="Q6" s="129"/>
    </row>
    <row r="7" spans="1:17" ht="15.05">
      <c r="A7" s="365"/>
      <c r="B7" s="333" t="s">
        <v>275</v>
      </c>
      <c r="C7" s="335" t="s">
        <v>276</v>
      </c>
      <c r="D7" s="368"/>
      <c r="E7" s="369"/>
      <c r="F7" s="337" t="s">
        <v>275</v>
      </c>
      <c r="G7" s="335" t="s">
        <v>276</v>
      </c>
      <c r="H7" s="368"/>
      <c r="I7" s="369"/>
      <c r="J7" s="337" t="s">
        <v>275</v>
      </c>
      <c r="K7" s="335" t="s">
        <v>276</v>
      </c>
      <c r="L7" s="368"/>
      <c r="M7" s="368"/>
      <c r="N7" s="340"/>
      <c r="O7" s="323"/>
      <c r="P7" s="323"/>
      <c r="Q7" s="129"/>
    </row>
    <row r="8" spans="1:17" ht="54.5">
      <c r="A8" s="366"/>
      <c r="B8" s="377"/>
      <c r="C8" s="139" t="s">
        <v>277</v>
      </c>
      <c r="D8" s="140" t="s">
        <v>285</v>
      </c>
      <c r="E8" s="139" t="s">
        <v>279</v>
      </c>
      <c r="F8" s="367"/>
      <c r="G8" s="139" t="s">
        <v>277</v>
      </c>
      <c r="H8" s="140" t="s">
        <v>285</v>
      </c>
      <c r="I8" s="139" t="s">
        <v>279</v>
      </c>
      <c r="J8" s="367"/>
      <c r="K8" s="139" t="s">
        <v>277</v>
      </c>
      <c r="L8" s="140" t="s">
        <v>285</v>
      </c>
      <c r="M8" s="166" t="s">
        <v>279</v>
      </c>
      <c r="N8" s="341"/>
      <c r="O8" s="324"/>
      <c r="P8" s="324"/>
      <c r="Q8" s="129"/>
    </row>
    <row r="9" spans="1:17">
      <c r="A9" s="354" t="s">
        <v>173</v>
      </c>
      <c r="B9" s="359">
        <f t="shared" ref="B9:G9" si="0">SUM(B11,B19,B32,B38,B45,B52,B59,B64,B71,B81,B88,B103)</f>
        <v>181334</v>
      </c>
      <c r="C9" s="357">
        <f t="shared" si="0"/>
        <v>1179.0999999999999</v>
      </c>
      <c r="D9" s="346">
        <f t="shared" si="0"/>
        <v>46.375</v>
      </c>
      <c r="E9" s="346">
        <f t="shared" si="0"/>
        <v>39941.547999999995</v>
      </c>
      <c r="F9" s="346">
        <f t="shared" si="0"/>
        <v>199941</v>
      </c>
      <c r="G9" s="346">
        <f t="shared" si="0"/>
        <v>27762.2</v>
      </c>
      <c r="H9" s="346">
        <f t="shared" ref="H9:M9" si="1">SUM(H11,H19,H32,H38,H45,H52,H59,H64,H71,H81,H88,H103)</f>
        <v>90840.569999999992</v>
      </c>
      <c r="I9" s="346">
        <f t="shared" si="1"/>
        <v>13103.725</v>
      </c>
      <c r="J9" s="346">
        <f t="shared" si="1"/>
        <v>843</v>
      </c>
      <c r="K9" s="346">
        <f t="shared" si="1"/>
        <v>236.79999999999998</v>
      </c>
      <c r="L9" s="346">
        <f t="shared" si="1"/>
        <v>38.519999999999996</v>
      </c>
      <c r="M9" s="346">
        <f t="shared" si="1"/>
        <v>96.072000000000003</v>
      </c>
      <c r="N9" s="378" t="s">
        <v>174</v>
      </c>
      <c r="O9" s="321"/>
      <c r="P9" s="321"/>
    </row>
    <row r="10" spans="1:17">
      <c r="A10" s="355"/>
      <c r="B10" s="360"/>
      <c r="C10" s="358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78"/>
      <c r="O10" s="321"/>
      <c r="P10" s="321"/>
    </row>
    <row r="11" spans="1:17">
      <c r="A11" s="370" t="s">
        <v>175</v>
      </c>
      <c r="B11" s="361">
        <f t="shared" ref="B11:L11" si="2">SUM(B13:B18)</f>
        <v>0</v>
      </c>
      <c r="C11" s="362">
        <f t="shared" si="2"/>
        <v>0</v>
      </c>
      <c r="D11" s="362">
        <f t="shared" si="2"/>
        <v>0</v>
      </c>
      <c r="E11" s="362">
        <f t="shared" si="2"/>
        <v>0</v>
      </c>
      <c r="F11" s="362">
        <f t="shared" si="2"/>
        <v>0</v>
      </c>
      <c r="G11" s="362">
        <f t="shared" si="2"/>
        <v>0</v>
      </c>
      <c r="H11" s="362">
        <f t="shared" si="2"/>
        <v>0</v>
      </c>
      <c r="I11" s="362">
        <f t="shared" si="2"/>
        <v>0</v>
      </c>
      <c r="J11" s="362">
        <f t="shared" si="2"/>
        <v>0</v>
      </c>
      <c r="K11" s="362">
        <f t="shared" si="2"/>
        <v>0</v>
      </c>
      <c r="L11" s="362">
        <f t="shared" si="2"/>
        <v>0</v>
      </c>
      <c r="M11" s="362">
        <f>SUM(M13:M18)</f>
        <v>0</v>
      </c>
      <c r="N11" s="344" t="s">
        <v>176</v>
      </c>
      <c r="O11" s="345"/>
      <c r="P11" s="345"/>
    </row>
    <row r="12" spans="1:17">
      <c r="A12" s="370"/>
      <c r="B12" s="361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44"/>
      <c r="O12" s="345"/>
      <c r="P12" s="345"/>
    </row>
    <row r="13" spans="1:17">
      <c r="A13" s="126" t="str">
        <f>VLOOKUP([1]ListOfRegions!$A$1,[1]ListOfRegions!$A$1:B75,2,0)</f>
        <v xml:space="preserve">  Ροδόπης</v>
      </c>
      <c r="B13" s="167" t="s">
        <v>304</v>
      </c>
      <c r="C13" s="146" t="s">
        <v>304</v>
      </c>
      <c r="D13" s="145" t="s">
        <v>304</v>
      </c>
      <c r="E13" s="145" t="s">
        <v>304</v>
      </c>
      <c r="F13" s="146" t="s">
        <v>304</v>
      </c>
      <c r="G13" s="145" t="s">
        <v>304</v>
      </c>
      <c r="H13" s="145" t="s">
        <v>304</v>
      </c>
      <c r="I13" s="145" t="s">
        <v>304</v>
      </c>
      <c r="J13" s="146" t="s">
        <v>304</v>
      </c>
      <c r="K13" s="145" t="s">
        <v>304</v>
      </c>
      <c r="L13" s="145" t="s">
        <v>304</v>
      </c>
      <c r="M13" s="145" t="s">
        <v>304</v>
      </c>
      <c r="N13" s="130" t="s">
        <v>177</v>
      </c>
      <c r="O13" s="134"/>
      <c r="P13" s="134"/>
    </row>
    <row r="14" spans="1:17">
      <c r="A14" s="126" t="str">
        <f>VLOOKUP([1]ListOfRegions!$A$2,[1]ListOfRegions!$A$2:B76,2,0)</f>
        <v xml:space="preserve">  Δράμας</v>
      </c>
      <c r="B14" s="168" t="s">
        <v>304</v>
      </c>
      <c r="C14" s="146" t="s">
        <v>304</v>
      </c>
      <c r="D14" s="145" t="s">
        <v>304</v>
      </c>
      <c r="E14" s="145" t="s">
        <v>304</v>
      </c>
      <c r="F14" s="146" t="s">
        <v>304</v>
      </c>
      <c r="G14" s="145" t="s">
        <v>304</v>
      </c>
      <c r="H14" s="145" t="s">
        <v>304</v>
      </c>
      <c r="I14" s="145" t="s">
        <v>304</v>
      </c>
      <c r="J14" s="146" t="s">
        <v>304</v>
      </c>
      <c r="K14" s="145" t="s">
        <v>304</v>
      </c>
      <c r="L14" s="145" t="s">
        <v>304</v>
      </c>
      <c r="M14" s="145" t="s">
        <v>304</v>
      </c>
      <c r="N14" s="130" t="s">
        <v>178</v>
      </c>
      <c r="O14" s="134"/>
      <c r="P14" s="134"/>
    </row>
    <row r="15" spans="1:17">
      <c r="A15" s="126" t="str">
        <f>VLOOKUP([1]ListOfRegions!A3,[1]ListOfRegions!A3:B77,2,0)</f>
        <v xml:space="preserve">  Έβρου</v>
      </c>
      <c r="B15" s="168" t="s">
        <v>304</v>
      </c>
      <c r="C15" s="146" t="s">
        <v>304</v>
      </c>
      <c r="D15" s="145" t="s">
        <v>304</v>
      </c>
      <c r="E15" s="145" t="s">
        <v>304</v>
      </c>
      <c r="F15" s="146" t="s">
        <v>304</v>
      </c>
      <c r="G15" s="145" t="s">
        <v>304</v>
      </c>
      <c r="H15" s="145" t="s">
        <v>304</v>
      </c>
      <c r="I15" s="145" t="s">
        <v>304</v>
      </c>
      <c r="J15" s="146" t="s">
        <v>304</v>
      </c>
      <c r="K15" s="145" t="s">
        <v>304</v>
      </c>
      <c r="L15" s="145" t="s">
        <v>304</v>
      </c>
      <c r="M15" s="145" t="s">
        <v>304</v>
      </c>
      <c r="N15" s="130" t="s">
        <v>179</v>
      </c>
      <c r="O15" s="134"/>
      <c r="P15" s="134"/>
    </row>
    <row r="16" spans="1:17">
      <c r="A16" s="126" t="str">
        <f>VLOOKUP([1]ListOfRegions!A4,[1]ListOfRegions!A4:B78,2,0)</f>
        <v xml:space="preserve">  Θάσου</v>
      </c>
      <c r="B16" s="168" t="s">
        <v>304</v>
      </c>
      <c r="C16" s="146" t="s">
        <v>304</v>
      </c>
      <c r="D16" s="145" t="s">
        <v>304</v>
      </c>
      <c r="E16" s="145" t="s">
        <v>304</v>
      </c>
      <c r="F16" s="146" t="s">
        <v>304</v>
      </c>
      <c r="G16" s="145" t="s">
        <v>304</v>
      </c>
      <c r="H16" s="145" t="s">
        <v>304</v>
      </c>
      <c r="I16" s="145" t="s">
        <v>304</v>
      </c>
      <c r="J16" s="146" t="s">
        <v>304</v>
      </c>
      <c r="K16" s="145" t="s">
        <v>304</v>
      </c>
      <c r="L16" s="145" t="s">
        <v>304</v>
      </c>
      <c r="M16" s="145" t="s">
        <v>304</v>
      </c>
      <c r="N16" s="130" t="s">
        <v>180</v>
      </c>
      <c r="O16" s="134"/>
      <c r="P16" s="134"/>
    </row>
    <row r="17" spans="1:16">
      <c r="A17" s="126" t="str">
        <f>VLOOKUP([1]ListOfRegions!A5,[1]ListOfRegions!A5:B79,2,0)</f>
        <v xml:space="preserve">  Καβάλας</v>
      </c>
      <c r="B17" s="168" t="s">
        <v>304</v>
      </c>
      <c r="C17" s="146" t="s">
        <v>304</v>
      </c>
      <c r="D17" s="145" t="s">
        <v>304</v>
      </c>
      <c r="E17" s="145" t="s">
        <v>304</v>
      </c>
      <c r="F17" s="146" t="s">
        <v>304</v>
      </c>
      <c r="G17" s="145" t="s">
        <v>304</v>
      </c>
      <c r="H17" s="145" t="s">
        <v>304</v>
      </c>
      <c r="I17" s="145" t="s">
        <v>304</v>
      </c>
      <c r="J17" s="146" t="s">
        <v>304</v>
      </c>
      <c r="K17" s="145" t="s">
        <v>304</v>
      </c>
      <c r="L17" s="145" t="s">
        <v>304</v>
      </c>
      <c r="M17" s="145" t="s">
        <v>304</v>
      </c>
      <c r="N17" s="130" t="s">
        <v>181</v>
      </c>
      <c r="O17" s="134"/>
      <c r="P17" s="134"/>
    </row>
    <row r="18" spans="1:16">
      <c r="A18" s="126" t="str">
        <f>VLOOKUP([1]ListOfRegions!A6,[1]ListOfRegions!A6:B80,2,0)</f>
        <v xml:space="preserve">  Ξάνθης</v>
      </c>
      <c r="B18" s="168" t="s">
        <v>304</v>
      </c>
      <c r="C18" s="146" t="s">
        <v>304</v>
      </c>
      <c r="D18" s="145" t="s">
        <v>304</v>
      </c>
      <c r="E18" s="145" t="s">
        <v>304</v>
      </c>
      <c r="F18" s="146" t="s">
        <v>304</v>
      </c>
      <c r="G18" s="145" t="s">
        <v>304</v>
      </c>
      <c r="H18" s="145" t="s">
        <v>304</v>
      </c>
      <c r="I18" s="145" t="s">
        <v>304</v>
      </c>
      <c r="J18" s="146" t="s">
        <v>304</v>
      </c>
      <c r="K18" s="145" t="s">
        <v>304</v>
      </c>
      <c r="L18" s="145" t="s">
        <v>304</v>
      </c>
      <c r="M18" s="145" t="s">
        <v>304</v>
      </c>
      <c r="N18" s="130" t="s">
        <v>182</v>
      </c>
      <c r="O18" s="134"/>
      <c r="P18" s="134"/>
    </row>
    <row r="19" spans="1:16">
      <c r="A19" s="353" t="s">
        <v>183</v>
      </c>
      <c r="B19" s="371">
        <f>SUM(B21:B31)</f>
        <v>0</v>
      </c>
      <c r="C19" s="372">
        <f>SUM(C21:C31)</f>
        <v>0</v>
      </c>
      <c r="D19" s="373">
        <f t="shared" ref="D19:K19" si="3">SUM(D21:D31)</f>
        <v>0</v>
      </c>
      <c r="E19" s="373">
        <f t="shared" si="3"/>
        <v>0</v>
      </c>
      <c r="F19" s="372">
        <f t="shared" si="3"/>
        <v>0</v>
      </c>
      <c r="G19" s="373">
        <f t="shared" si="3"/>
        <v>0</v>
      </c>
      <c r="H19" s="373">
        <f t="shared" si="3"/>
        <v>0</v>
      </c>
      <c r="I19" s="373">
        <f t="shared" si="3"/>
        <v>0</v>
      </c>
      <c r="J19" s="373">
        <f t="shared" si="3"/>
        <v>0</v>
      </c>
      <c r="K19" s="372">
        <f t="shared" si="3"/>
        <v>0</v>
      </c>
      <c r="L19" s="372">
        <f>SUM(L21:L31)</f>
        <v>0</v>
      </c>
      <c r="M19" s="372">
        <f>SUM(M21:M31)</f>
        <v>0</v>
      </c>
      <c r="N19" s="350" t="s">
        <v>184</v>
      </c>
      <c r="O19" s="351"/>
      <c r="P19" s="351"/>
    </row>
    <row r="20" spans="1:16">
      <c r="A20" s="353"/>
      <c r="B20" s="371"/>
      <c r="C20" s="372"/>
      <c r="D20" s="373"/>
      <c r="E20" s="373"/>
      <c r="F20" s="372"/>
      <c r="G20" s="373"/>
      <c r="H20" s="373"/>
      <c r="I20" s="373"/>
      <c r="J20" s="373"/>
      <c r="K20" s="372"/>
      <c r="L20" s="372"/>
      <c r="M20" s="372"/>
      <c r="N20" s="350"/>
      <c r="O20" s="351"/>
      <c r="P20" s="351"/>
    </row>
    <row r="21" spans="1:16">
      <c r="A21" s="126" t="str">
        <f>VLOOKUP([1]ListOfRegions!A7,[1]ListOfRegions!A7:B81,2,0)</f>
        <v xml:space="preserve">  Θεσσαλονίκης</v>
      </c>
      <c r="B21" s="168" t="s">
        <v>304</v>
      </c>
      <c r="C21" s="146" t="s">
        <v>304</v>
      </c>
      <c r="D21" s="145" t="s">
        <v>304</v>
      </c>
      <c r="E21" s="145" t="s">
        <v>304</v>
      </c>
      <c r="F21" s="146" t="s">
        <v>304</v>
      </c>
      <c r="G21" s="145" t="s">
        <v>304</v>
      </c>
      <c r="H21" s="145" t="s">
        <v>304</v>
      </c>
      <c r="I21" s="145" t="s">
        <v>304</v>
      </c>
      <c r="J21" s="146" t="s">
        <v>304</v>
      </c>
      <c r="K21" s="145" t="s">
        <v>304</v>
      </c>
      <c r="L21" s="145" t="s">
        <v>304</v>
      </c>
      <c r="M21" s="145" t="s">
        <v>304</v>
      </c>
      <c r="N21" s="130" t="s">
        <v>185</v>
      </c>
      <c r="O21" s="134"/>
      <c r="P21" s="134"/>
    </row>
    <row r="22" spans="1:16">
      <c r="A22" s="126" t="str">
        <f>VLOOKUP([1]ListOfRegions!A8,[1]ListOfRegions!A8:B82,2,0)</f>
        <v xml:space="preserve">  Ημαθίας</v>
      </c>
      <c r="B22" s="168" t="s">
        <v>304</v>
      </c>
      <c r="C22" s="146" t="s">
        <v>304</v>
      </c>
      <c r="D22" s="145" t="s">
        <v>304</v>
      </c>
      <c r="E22" s="145" t="s">
        <v>304</v>
      </c>
      <c r="F22" s="146" t="s">
        <v>304</v>
      </c>
      <c r="G22" s="145" t="s">
        <v>304</v>
      </c>
      <c r="H22" s="145" t="s">
        <v>304</v>
      </c>
      <c r="I22" s="145" t="s">
        <v>304</v>
      </c>
      <c r="J22" s="146" t="s">
        <v>304</v>
      </c>
      <c r="K22" s="145" t="s">
        <v>304</v>
      </c>
      <c r="L22" s="145" t="s">
        <v>304</v>
      </c>
      <c r="M22" s="145" t="s">
        <v>304</v>
      </c>
      <c r="N22" s="130" t="s">
        <v>186</v>
      </c>
      <c r="O22" s="134"/>
      <c r="P22" s="134"/>
    </row>
    <row r="23" spans="1:16">
      <c r="A23" s="126" t="str">
        <f>VLOOKUP([1]ListOfRegions!A9,[1]ListOfRegions!A9:B83,2,0)</f>
        <v xml:space="preserve">  Κιλκίς</v>
      </c>
      <c r="B23" s="168" t="s">
        <v>304</v>
      </c>
      <c r="C23" s="146" t="s">
        <v>304</v>
      </c>
      <c r="D23" s="145" t="s">
        <v>304</v>
      </c>
      <c r="E23" s="145" t="s">
        <v>304</v>
      </c>
      <c r="F23" s="146" t="s">
        <v>304</v>
      </c>
      <c r="G23" s="145" t="s">
        <v>304</v>
      </c>
      <c r="H23" s="145" t="s">
        <v>304</v>
      </c>
      <c r="I23" s="145" t="s">
        <v>304</v>
      </c>
      <c r="J23" s="146" t="s">
        <v>304</v>
      </c>
      <c r="K23" s="145" t="s">
        <v>304</v>
      </c>
      <c r="L23" s="145" t="s">
        <v>304</v>
      </c>
      <c r="M23" s="145" t="s">
        <v>304</v>
      </c>
      <c r="N23" s="130" t="s">
        <v>187</v>
      </c>
      <c r="O23" s="134"/>
      <c r="P23" s="134"/>
    </row>
    <row r="24" spans="1:16">
      <c r="A24" s="126" t="str">
        <f>VLOOKUP([1]ListOfRegions!A10,[1]ListOfRegions!A10:B84,2,0)</f>
        <v xml:space="preserve">  Πέλλας</v>
      </c>
      <c r="B24" s="168" t="s">
        <v>304</v>
      </c>
      <c r="C24" s="146" t="s">
        <v>304</v>
      </c>
      <c r="D24" s="145" t="s">
        <v>304</v>
      </c>
      <c r="E24" s="145" t="s">
        <v>304</v>
      </c>
      <c r="F24" s="146" t="s">
        <v>304</v>
      </c>
      <c r="G24" s="145" t="s">
        <v>304</v>
      </c>
      <c r="H24" s="145" t="s">
        <v>304</v>
      </c>
      <c r="I24" s="145" t="s">
        <v>304</v>
      </c>
      <c r="J24" s="146" t="s">
        <v>304</v>
      </c>
      <c r="K24" s="145" t="s">
        <v>304</v>
      </c>
      <c r="L24" s="145" t="s">
        <v>304</v>
      </c>
      <c r="M24" s="145" t="s">
        <v>304</v>
      </c>
      <c r="N24" s="130" t="s">
        <v>188</v>
      </c>
      <c r="O24" s="134"/>
      <c r="P24" s="134"/>
    </row>
    <row r="25" spans="1:16">
      <c r="A25" s="126" t="str">
        <f>VLOOKUP([1]ListOfRegions!A11,[1]ListOfRegions!A11:B85,2,0)</f>
        <v xml:space="preserve">  Πιερίας</v>
      </c>
      <c r="B25" s="168" t="s">
        <v>304</v>
      </c>
      <c r="C25" s="146" t="s">
        <v>304</v>
      </c>
      <c r="D25" s="145" t="s">
        <v>304</v>
      </c>
      <c r="E25" s="145" t="s">
        <v>304</v>
      </c>
      <c r="F25" s="146" t="s">
        <v>304</v>
      </c>
      <c r="G25" s="145" t="s">
        <v>304</v>
      </c>
      <c r="H25" s="145" t="s">
        <v>304</v>
      </c>
      <c r="I25" s="145" t="s">
        <v>304</v>
      </c>
      <c r="J25" s="146" t="s">
        <v>304</v>
      </c>
      <c r="K25" s="145" t="s">
        <v>304</v>
      </c>
      <c r="L25" s="145" t="s">
        <v>304</v>
      </c>
      <c r="M25" s="145" t="s">
        <v>304</v>
      </c>
      <c r="N25" s="130" t="s">
        <v>189</v>
      </c>
      <c r="O25" s="134"/>
      <c r="P25" s="134"/>
    </row>
    <row r="26" spans="1:16">
      <c r="A26" s="126" t="str">
        <f>VLOOKUP([1]ListOfRegions!A12,[1]ListOfRegions!A12:B86,2,0)</f>
        <v xml:space="preserve">  Σερρών</v>
      </c>
      <c r="B26" s="168" t="s">
        <v>304</v>
      </c>
      <c r="C26" s="146" t="s">
        <v>304</v>
      </c>
      <c r="D26" s="145" t="s">
        <v>304</v>
      </c>
      <c r="E26" s="145" t="s">
        <v>304</v>
      </c>
      <c r="F26" s="146" t="s">
        <v>304</v>
      </c>
      <c r="G26" s="145" t="s">
        <v>304</v>
      </c>
      <c r="H26" s="145" t="s">
        <v>304</v>
      </c>
      <c r="I26" s="145" t="s">
        <v>304</v>
      </c>
      <c r="J26" s="146" t="s">
        <v>304</v>
      </c>
      <c r="K26" s="145" t="s">
        <v>304</v>
      </c>
      <c r="L26" s="145" t="s">
        <v>304</v>
      </c>
      <c r="M26" s="145" t="s">
        <v>304</v>
      </c>
      <c r="N26" s="130" t="s">
        <v>190</v>
      </c>
      <c r="O26" s="134"/>
      <c r="P26" s="134"/>
    </row>
    <row r="27" spans="1:16">
      <c r="A27" s="126" t="str">
        <f>VLOOKUP([1]ListOfRegions!A13,[1]ListOfRegions!A13:B87,2,0)</f>
        <v xml:space="preserve">  Χαλκιδικής</v>
      </c>
      <c r="B27" s="168" t="s">
        <v>304</v>
      </c>
      <c r="C27" s="146" t="s">
        <v>304</v>
      </c>
      <c r="D27" s="145" t="s">
        <v>304</v>
      </c>
      <c r="E27" s="145" t="s">
        <v>304</v>
      </c>
      <c r="F27" s="146" t="s">
        <v>304</v>
      </c>
      <c r="G27" s="145" t="s">
        <v>304</v>
      </c>
      <c r="H27" s="145" t="s">
        <v>304</v>
      </c>
      <c r="I27" s="145" t="s">
        <v>304</v>
      </c>
      <c r="J27" s="146" t="s">
        <v>304</v>
      </c>
      <c r="K27" s="145" t="s">
        <v>304</v>
      </c>
      <c r="L27" s="145" t="s">
        <v>304</v>
      </c>
      <c r="M27" s="145" t="s">
        <v>304</v>
      </c>
      <c r="N27" s="130" t="s">
        <v>191</v>
      </c>
      <c r="O27" s="134"/>
      <c r="P27" s="134"/>
    </row>
    <row r="28" spans="1:16">
      <c r="A28" s="126" t="str">
        <f>VLOOKUP([1]ListOfRegions!A14,[1]ListOfRegions!A14:B88,2,0)</f>
        <v xml:space="preserve">  Κοζάνης</v>
      </c>
      <c r="B28" s="168" t="s">
        <v>304</v>
      </c>
      <c r="C28" s="146" t="s">
        <v>304</v>
      </c>
      <c r="D28" s="145" t="s">
        <v>304</v>
      </c>
      <c r="E28" s="145" t="s">
        <v>304</v>
      </c>
      <c r="F28" s="146" t="s">
        <v>304</v>
      </c>
      <c r="G28" s="145" t="s">
        <v>304</v>
      </c>
      <c r="H28" s="145" t="s">
        <v>304</v>
      </c>
      <c r="I28" s="145" t="s">
        <v>304</v>
      </c>
      <c r="J28" s="146" t="s">
        <v>304</v>
      </c>
      <c r="K28" s="145" t="s">
        <v>304</v>
      </c>
      <c r="L28" s="145" t="s">
        <v>304</v>
      </c>
      <c r="M28" s="145" t="s">
        <v>304</v>
      </c>
      <c r="N28" s="130" t="s">
        <v>192</v>
      </c>
      <c r="O28" s="134"/>
      <c r="P28" s="134"/>
    </row>
    <row r="29" spans="1:16">
      <c r="A29" s="126" t="str">
        <f>VLOOKUP([1]ListOfRegions!A15,[1]ListOfRegions!A15:B89,2,0)</f>
        <v xml:space="preserve">  Γρεβενών</v>
      </c>
      <c r="B29" s="168" t="s">
        <v>304</v>
      </c>
      <c r="C29" s="146" t="s">
        <v>304</v>
      </c>
      <c r="D29" s="145" t="s">
        <v>304</v>
      </c>
      <c r="E29" s="145" t="s">
        <v>304</v>
      </c>
      <c r="F29" s="146" t="s">
        <v>304</v>
      </c>
      <c r="G29" s="145" t="s">
        <v>304</v>
      </c>
      <c r="H29" s="145" t="s">
        <v>304</v>
      </c>
      <c r="I29" s="145" t="s">
        <v>304</v>
      </c>
      <c r="J29" s="146" t="s">
        <v>304</v>
      </c>
      <c r="K29" s="145" t="s">
        <v>304</v>
      </c>
      <c r="L29" s="145" t="s">
        <v>304</v>
      </c>
      <c r="M29" s="145" t="s">
        <v>304</v>
      </c>
      <c r="N29" s="130" t="s">
        <v>193</v>
      </c>
      <c r="O29" s="134"/>
      <c r="P29" s="134"/>
    </row>
    <row r="30" spans="1:16">
      <c r="A30" s="126" t="str">
        <f>VLOOKUP([1]ListOfRegions!A16,[1]ListOfRegions!A16:B90,2,0)</f>
        <v xml:space="preserve">  Καστοριάς</v>
      </c>
      <c r="B30" s="168" t="s">
        <v>304</v>
      </c>
      <c r="C30" s="146" t="s">
        <v>304</v>
      </c>
      <c r="D30" s="145" t="s">
        <v>304</v>
      </c>
      <c r="E30" s="145" t="s">
        <v>304</v>
      </c>
      <c r="F30" s="146" t="s">
        <v>304</v>
      </c>
      <c r="G30" s="145" t="s">
        <v>304</v>
      </c>
      <c r="H30" s="145" t="s">
        <v>304</v>
      </c>
      <c r="I30" s="145" t="s">
        <v>304</v>
      </c>
      <c r="J30" s="146" t="s">
        <v>304</v>
      </c>
      <c r="K30" s="145" t="s">
        <v>304</v>
      </c>
      <c r="L30" s="145" t="s">
        <v>304</v>
      </c>
      <c r="M30" s="145" t="s">
        <v>304</v>
      </c>
      <c r="N30" s="130" t="s">
        <v>194</v>
      </c>
      <c r="O30" s="134"/>
      <c r="P30" s="134"/>
    </row>
    <row r="31" spans="1:16">
      <c r="A31" s="126" t="str">
        <f>VLOOKUP([1]ListOfRegions!A17,[1]ListOfRegions!A17:B91,2,0)</f>
        <v xml:space="preserve">  Φλώρινας</v>
      </c>
      <c r="B31" s="168" t="s">
        <v>304</v>
      </c>
      <c r="C31" s="146" t="s">
        <v>304</v>
      </c>
      <c r="D31" s="145" t="s">
        <v>304</v>
      </c>
      <c r="E31" s="145" t="s">
        <v>304</v>
      </c>
      <c r="F31" s="146" t="s">
        <v>304</v>
      </c>
      <c r="G31" s="145" t="s">
        <v>304</v>
      </c>
      <c r="H31" s="145" t="s">
        <v>304</v>
      </c>
      <c r="I31" s="145" t="s">
        <v>304</v>
      </c>
      <c r="J31" s="146" t="s">
        <v>304</v>
      </c>
      <c r="K31" s="145" t="s">
        <v>304</v>
      </c>
      <c r="L31" s="145" t="s">
        <v>304</v>
      </c>
      <c r="M31" s="145" t="s">
        <v>304</v>
      </c>
      <c r="N31" s="130" t="s">
        <v>195</v>
      </c>
      <c r="O31" s="134"/>
      <c r="P31" s="134"/>
    </row>
    <row r="32" spans="1:16">
      <c r="A32" s="353" t="s">
        <v>196</v>
      </c>
      <c r="B32" s="371">
        <f>SUM(B34:B37)</f>
        <v>0</v>
      </c>
      <c r="C32" s="372">
        <f>SUM(C34:C37)</f>
        <v>0</v>
      </c>
      <c r="D32" s="373">
        <f t="shared" ref="D32:K32" si="4">SUM(D34:D37)</f>
        <v>0</v>
      </c>
      <c r="E32" s="373">
        <f t="shared" si="4"/>
        <v>0</v>
      </c>
      <c r="F32" s="372">
        <f t="shared" si="4"/>
        <v>0</v>
      </c>
      <c r="G32" s="373">
        <f t="shared" si="4"/>
        <v>0</v>
      </c>
      <c r="H32" s="373">
        <f t="shared" si="4"/>
        <v>0</v>
      </c>
      <c r="I32" s="373">
        <f t="shared" si="4"/>
        <v>0</v>
      </c>
      <c r="J32" s="373">
        <f t="shared" si="4"/>
        <v>0</v>
      </c>
      <c r="K32" s="372">
        <f t="shared" si="4"/>
        <v>0</v>
      </c>
      <c r="L32" s="372">
        <f>SUM(L34:L37)</f>
        <v>0</v>
      </c>
      <c r="M32" s="372">
        <f>SUM(M34:M37)</f>
        <v>0</v>
      </c>
      <c r="N32" s="348" t="s">
        <v>197</v>
      </c>
      <c r="O32" s="349"/>
      <c r="P32" s="349"/>
    </row>
    <row r="33" spans="1:16">
      <c r="A33" s="353"/>
      <c r="B33" s="371"/>
      <c r="C33" s="372"/>
      <c r="D33" s="373"/>
      <c r="E33" s="373"/>
      <c r="F33" s="372"/>
      <c r="G33" s="373"/>
      <c r="H33" s="373"/>
      <c r="I33" s="373"/>
      <c r="J33" s="373"/>
      <c r="K33" s="372"/>
      <c r="L33" s="372"/>
      <c r="M33" s="372"/>
      <c r="N33" s="348"/>
      <c r="O33" s="349"/>
      <c r="P33" s="349"/>
    </row>
    <row r="34" spans="1:16">
      <c r="A34" s="126" t="str">
        <f>VLOOKUP([1]ListOfRegions!A18,[1]ListOfRegions!A18:B92,2,0)</f>
        <v xml:space="preserve">  Ιωαννίνων</v>
      </c>
      <c r="B34" s="168" t="s">
        <v>304</v>
      </c>
      <c r="C34" s="146" t="s">
        <v>304</v>
      </c>
      <c r="D34" s="145" t="s">
        <v>304</v>
      </c>
      <c r="E34" s="145" t="s">
        <v>304</v>
      </c>
      <c r="F34" s="146" t="s">
        <v>304</v>
      </c>
      <c r="G34" s="145" t="s">
        <v>304</v>
      </c>
      <c r="H34" s="145" t="s">
        <v>304</v>
      </c>
      <c r="I34" s="145" t="s">
        <v>304</v>
      </c>
      <c r="J34" s="146" t="s">
        <v>304</v>
      </c>
      <c r="K34" s="145" t="s">
        <v>304</v>
      </c>
      <c r="L34" s="145" t="s">
        <v>304</v>
      </c>
      <c r="M34" s="145" t="s">
        <v>304</v>
      </c>
      <c r="N34" s="130" t="s">
        <v>198</v>
      </c>
      <c r="O34" s="134"/>
      <c r="P34" s="134"/>
    </row>
    <row r="35" spans="1:16">
      <c r="A35" s="126" t="str">
        <f>VLOOKUP([1]ListOfRegions!A19,[1]ListOfRegions!A19:B93,2,0)</f>
        <v xml:space="preserve">  Άρτας</v>
      </c>
      <c r="B35" s="168" t="s">
        <v>304</v>
      </c>
      <c r="C35" s="146" t="s">
        <v>304</v>
      </c>
      <c r="D35" s="145" t="s">
        <v>304</v>
      </c>
      <c r="E35" s="145" t="s">
        <v>304</v>
      </c>
      <c r="F35" s="146" t="s">
        <v>304</v>
      </c>
      <c r="G35" s="145" t="s">
        <v>304</v>
      </c>
      <c r="H35" s="145" t="s">
        <v>304</v>
      </c>
      <c r="I35" s="145" t="s">
        <v>304</v>
      </c>
      <c r="J35" s="146" t="s">
        <v>304</v>
      </c>
      <c r="K35" s="145" t="s">
        <v>304</v>
      </c>
      <c r="L35" s="145" t="s">
        <v>304</v>
      </c>
      <c r="M35" s="145" t="s">
        <v>304</v>
      </c>
      <c r="N35" s="130" t="s">
        <v>199</v>
      </c>
      <c r="O35" s="134"/>
      <c r="P35" s="134"/>
    </row>
    <row r="36" spans="1:16">
      <c r="A36" s="126" t="str">
        <f>VLOOKUP([1]ListOfRegions!A20,[1]ListOfRegions!A20:B94,2,0)</f>
        <v xml:space="preserve">  Θεσπρωτίας</v>
      </c>
      <c r="B36" s="168" t="s">
        <v>304</v>
      </c>
      <c r="C36" s="146" t="s">
        <v>304</v>
      </c>
      <c r="D36" s="145" t="s">
        <v>304</v>
      </c>
      <c r="E36" s="145" t="s">
        <v>304</v>
      </c>
      <c r="F36" s="146" t="s">
        <v>304</v>
      </c>
      <c r="G36" s="145" t="s">
        <v>304</v>
      </c>
      <c r="H36" s="145" t="s">
        <v>304</v>
      </c>
      <c r="I36" s="145" t="s">
        <v>304</v>
      </c>
      <c r="J36" s="146" t="s">
        <v>304</v>
      </c>
      <c r="K36" s="145" t="s">
        <v>304</v>
      </c>
      <c r="L36" s="145" t="s">
        <v>304</v>
      </c>
      <c r="M36" s="145" t="s">
        <v>304</v>
      </c>
      <c r="N36" s="130" t="s">
        <v>200</v>
      </c>
      <c r="O36" s="134"/>
      <c r="P36" s="134"/>
    </row>
    <row r="37" spans="1:16">
      <c r="A37" s="126" t="str">
        <f>VLOOKUP([1]ListOfRegions!A21,[1]ListOfRegions!A21:B95,2,0)</f>
        <v xml:space="preserve">  Πρέβεζας</v>
      </c>
      <c r="B37" s="168" t="s">
        <v>304</v>
      </c>
      <c r="C37" s="146" t="s">
        <v>304</v>
      </c>
      <c r="D37" s="145" t="s">
        <v>304</v>
      </c>
      <c r="E37" s="145" t="s">
        <v>304</v>
      </c>
      <c r="F37" s="146" t="s">
        <v>304</v>
      </c>
      <c r="G37" s="145" t="s">
        <v>304</v>
      </c>
      <c r="H37" s="145" t="s">
        <v>304</v>
      </c>
      <c r="I37" s="145" t="s">
        <v>304</v>
      </c>
      <c r="J37" s="146" t="s">
        <v>304</v>
      </c>
      <c r="K37" s="145" t="s">
        <v>304</v>
      </c>
      <c r="L37" s="145" t="s">
        <v>304</v>
      </c>
      <c r="M37" s="145" t="s">
        <v>304</v>
      </c>
      <c r="N37" s="130" t="s">
        <v>201</v>
      </c>
      <c r="O37" s="134"/>
      <c r="P37" s="134"/>
    </row>
    <row r="38" spans="1:16">
      <c r="A38" s="353" t="s">
        <v>202</v>
      </c>
      <c r="B38" s="371">
        <f>SUM(B40:B44)</f>
        <v>7</v>
      </c>
      <c r="C38" s="372">
        <f>SUM(C40:C44)</f>
        <v>0</v>
      </c>
      <c r="D38" s="373">
        <f t="shared" ref="D38:K38" si="5">SUM(D40:D44)</f>
        <v>11</v>
      </c>
      <c r="E38" s="373">
        <f t="shared" si="5"/>
        <v>1.0029999999999999</v>
      </c>
      <c r="F38" s="372">
        <f t="shared" si="5"/>
        <v>27</v>
      </c>
      <c r="G38" s="373">
        <f t="shared" si="5"/>
        <v>0</v>
      </c>
      <c r="H38" s="373">
        <f t="shared" si="5"/>
        <v>59</v>
      </c>
      <c r="I38" s="373">
        <f t="shared" si="5"/>
        <v>3.2</v>
      </c>
      <c r="J38" s="373">
        <f t="shared" si="5"/>
        <v>0</v>
      </c>
      <c r="K38" s="372">
        <f t="shared" si="5"/>
        <v>0</v>
      </c>
      <c r="L38" s="372">
        <f>SUM(L40:L44)</f>
        <v>0</v>
      </c>
      <c r="M38" s="372">
        <f>SUM(M40:M44)</f>
        <v>0</v>
      </c>
      <c r="N38" s="348" t="s">
        <v>203</v>
      </c>
      <c r="O38" s="349"/>
      <c r="P38" s="349"/>
    </row>
    <row r="39" spans="1:16">
      <c r="A39" s="353"/>
      <c r="B39" s="371"/>
      <c r="C39" s="372"/>
      <c r="D39" s="373"/>
      <c r="E39" s="373"/>
      <c r="F39" s="372"/>
      <c r="G39" s="373"/>
      <c r="H39" s="373"/>
      <c r="I39" s="373"/>
      <c r="J39" s="373"/>
      <c r="K39" s="372"/>
      <c r="L39" s="372"/>
      <c r="M39" s="372"/>
      <c r="N39" s="348"/>
      <c r="O39" s="349"/>
      <c r="P39" s="349"/>
    </row>
    <row r="40" spans="1:16">
      <c r="A40" s="126" t="str">
        <f>VLOOKUP([1]ListOfRegions!A22,[1]ListOfRegions!A22:B96,2,0)</f>
        <v xml:space="preserve">  Λάρισας</v>
      </c>
      <c r="B40" s="169">
        <v>4</v>
      </c>
      <c r="C40" s="146" t="s">
        <v>304</v>
      </c>
      <c r="D40" s="144">
        <v>8</v>
      </c>
      <c r="E40" s="144">
        <v>1</v>
      </c>
      <c r="F40" s="143">
        <v>17</v>
      </c>
      <c r="G40" s="145" t="s">
        <v>304</v>
      </c>
      <c r="H40" s="144">
        <v>39</v>
      </c>
      <c r="I40" s="144">
        <v>3</v>
      </c>
      <c r="J40" s="146" t="s">
        <v>304</v>
      </c>
      <c r="K40" s="145" t="s">
        <v>304</v>
      </c>
      <c r="L40" s="145" t="s">
        <v>304</v>
      </c>
      <c r="M40" s="145" t="s">
        <v>304</v>
      </c>
      <c r="N40" s="130" t="s">
        <v>204</v>
      </c>
      <c r="O40" s="134"/>
      <c r="P40" s="134"/>
    </row>
    <row r="41" spans="1:16">
      <c r="A41" s="126" t="str">
        <f>VLOOKUP([1]ListOfRegions!A23,[1]ListOfRegions!A23:B97,2,0)</f>
        <v xml:space="preserve">  Καρδίτσας</v>
      </c>
      <c r="B41" s="168" t="s">
        <v>304</v>
      </c>
      <c r="C41" s="146" t="s">
        <v>304</v>
      </c>
      <c r="D41" s="145" t="s">
        <v>304</v>
      </c>
      <c r="E41" s="145" t="s">
        <v>304</v>
      </c>
      <c r="F41" s="146" t="s">
        <v>304</v>
      </c>
      <c r="G41" s="145" t="s">
        <v>304</v>
      </c>
      <c r="H41" s="145" t="s">
        <v>304</v>
      </c>
      <c r="I41" s="145" t="s">
        <v>304</v>
      </c>
      <c r="J41" s="146" t="s">
        <v>304</v>
      </c>
      <c r="K41" s="145" t="s">
        <v>304</v>
      </c>
      <c r="L41" s="145" t="s">
        <v>304</v>
      </c>
      <c r="M41" s="145" t="s">
        <v>304</v>
      </c>
      <c r="N41" s="130" t="s">
        <v>205</v>
      </c>
      <c r="O41" s="134"/>
      <c r="P41" s="134"/>
    </row>
    <row r="42" spans="1:16">
      <c r="A42" s="126" t="str">
        <f>VLOOKUP([1]ListOfRegions!A24,[1]ListOfRegions!A24:B98,2,0)</f>
        <v xml:space="preserve">  Μαγνησίας</v>
      </c>
      <c r="B42" s="169">
        <v>3</v>
      </c>
      <c r="C42" s="146" t="s">
        <v>304</v>
      </c>
      <c r="D42" s="144">
        <v>3</v>
      </c>
      <c r="E42" s="144">
        <v>3.0000000000000001E-3</v>
      </c>
      <c r="F42" s="143">
        <v>10</v>
      </c>
      <c r="G42" s="145" t="s">
        <v>304</v>
      </c>
      <c r="H42" s="144">
        <v>20</v>
      </c>
      <c r="I42" s="144">
        <v>0.2</v>
      </c>
      <c r="J42" s="146" t="s">
        <v>304</v>
      </c>
      <c r="K42" s="145" t="s">
        <v>304</v>
      </c>
      <c r="L42" s="145" t="s">
        <v>304</v>
      </c>
      <c r="M42" s="145" t="s">
        <v>304</v>
      </c>
      <c r="N42" s="130" t="s">
        <v>206</v>
      </c>
      <c r="O42" s="134"/>
      <c r="P42" s="134"/>
    </row>
    <row r="43" spans="1:16">
      <c r="A43" s="126" t="str">
        <f>VLOOKUP([1]ListOfRegions!A25,[1]ListOfRegions!A25:B99,2,0)</f>
        <v xml:space="preserve">  Σποράδων</v>
      </c>
      <c r="B43" s="168" t="s">
        <v>304</v>
      </c>
      <c r="C43" s="146" t="s">
        <v>304</v>
      </c>
      <c r="D43" s="145" t="s">
        <v>304</v>
      </c>
      <c r="E43" s="145" t="s">
        <v>304</v>
      </c>
      <c r="F43" s="146" t="s">
        <v>304</v>
      </c>
      <c r="G43" s="145" t="s">
        <v>304</v>
      </c>
      <c r="H43" s="145" t="s">
        <v>304</v>
      </c>
      <c r="I43" s="145" t="s">
        <v>304</v>
      </c>
      <c r="J43" s="146" t="s">
        <v>304</v>
      </c>
      <c r="K43" s="145" t="s">
        <v>304</v>
      </c>
      <c r="L43" s="145" t="s">
        <v>304</v>
      </c>
      <c r="M43" s="145" t="s">
        <v>304</v>
      </c>
      <c r="N43" s="130" t="s">
        <v>207</v>
      </c>
      <c r="O43" s="134"/>
      <c r="P43" s="134"/>
    </row>
    <row r="44" spans="1:16">
      <c r="A44" s="126" t="str">
        <f>VLOOKUP([1]ListOfRegions!A26,[1]ListOfRegions!A26:B100,2,0)</f>
        <v xml:space="preserve">  Τρικάλων</v>
      </c>
      <c r="B44" s="168" t="s">
        <v>304</v>
      </c>
      <c r="C44" s="146" t="s">
        <v>304</v>
      </c>
      <c r="D44" s="145" t="s">
        <v>304</v>
      </c>
      <c r="E44" s="145" t="s">
        <v>304</v>
      </c>
      <c r="F44" s="146" t="s">
        <v>304</v>
      </c>
      <c r="G44" s="145" t="s">
        <v>304</v>
      </c>
      <c r="H44" s="145" t="s">
        <v>304</v>
      </c>
      <c r="I44" s="145" t="s">
        <v>304</v>
      </c>
      <c r="J44" s="146" t="s">
        <v>304</v>
      </c>
      <c r="K44" s="145" t="s">
        <v>304</v>
      </c>
      <c r="L44" s="145" t="s">
        <v>304</v>
      </c>
      <c r="M44" s="145" t="s">
        <v>304</v>
      </c>
      <c r="N44" s="130" t="s">
        <v>208</v>
      </c>
      <c r="O44" s="134"/>
      <c r="P44" s="134"/>
    </row>
    <row r="45" spans="1:16">
      <c r="A45" s="353" t="s">
        <v>209</v>
      </c>
      <c r="B45" s="371">
        <f>SUM(B47:B51)</f>
        <v>0</v>
      </c>
      <c r="C45" s="372">
        <f>SUM(C47:C51)</f>
        <v>0</v>
      </c>
      <c r="D45" s="373">
        <f t="shared" ref="D45:K45" si="6">SUM(D47:D51)</f>
        <v>0</v>
      </c>
      <c r="E45" s="373">
        <f t="shared" si="6"/>
        <v>0</v>
      </c>
      <c r="F45" s="372">
        <f t="shared" si="6"/>
        <v>40</v>
      </c>
      <c r="G45" s="373">
        <f t="shared" si="6"/>
        <v>0</v>
      </c>
      <c r="H45" s="373">
        <f t="shared" si="6"/>
        <v>79</v>
      </c>
      <c r="I45" s="373">
        <f t="shared" si="6"/>
        <v>1</v>
      </c>
      <c r="J45" s="373">
        <f t="shared" si="6"/>
        <v>0</v>
      </c>
      <c r="K45" s="372">
        <f t="shared" si="6"/>
        <v>0</v>
      </c>
      <c r="L45" s="372">
        <f>SUM(L47:L51)</f>
        <v>0</v>
      </c>
      <c r="M45" s="372">
        <f>SUM(M47:M51)</f>
        <v>0</v>
      </c>
      <c r="N45" s="348" t="s">
        <v>210</v>
      </c>
      <c r="O45" s="349"/>
      <c r="P45" s="349"/>
    </row>
    <row r="46" spans="1:16">
      <c r="A46" s="353"/>
      <c r="B46" s="371"/>
      <c r="C46" s="372"/>
      <c r="D46" s="373"/>
      <c r="E46" s="373"/>
      <c r="F46" s="372"/>
      <c r="G46" s="373"/>
      <c r="H46" s="373"/>
      <c r="I46" s="373"/>
      <c r="J46" s="373"/>
      <c r="K46" s="372"/>
      <c r="L46" s="372"/>
      <c r="M46" s="372"/>
      <c r="N46" s="348"/>
      <c r="O46" s="349"/>
      <c r="P46" s="349"/>
    </row>
    <row r="47" spans="1:16">
      <c r="A47" s="126" t="str">
        <f>VLOOKUP([1]ListOfRegions!A27,[1]ListOfRegions!A27:B101,2,0)</f>
        <v xml:space="preserve">  Φθιώτιδας</v>
      </c>
      <c r="B47" s="168" t="s">
        <v>304</v>
      </c>
      <c r="C47" s="146" t="s">
        <v>304</v>
      </c>
      <c r="D47" s="145" t="s">
        <v>304</v>
      </c>
      <c r="E47" s="145" t="s">
        <v>304</v>
      </c>
      <c r="F47" s="146" t="s">
        <v>304</v>
      </c>
      <c r="G47" s="145" t="s">
        <v>304</v>
      </c>
      <c r="H47" s="145" t="s">
        <v>304</v>
      </c>
      <c r="I47" s="145" t="s">
        <v>304</v>
      </c>
      <c r="J47" s="146" t="s">
        <v>304</v>
      </c>
      <c r="K47" s="145" t="s">
        <v>304</v>
      </c>
      <c r="L47" s="145" t="s">
        <v>304</v>
      </c>
      <c r="M47" s="145" t="s">
        <v>304</v>
      </c>
      <c r="N47" s="130" t="s">
        <v>211</v>
      </c>
      <c r="O47" s="134"/>
      <c r="P47" s="134"/>
    </row>
    <row r="48" spans="1:16">
      <c r="A48" s="126" t="str">
        <f>VLOOKUP([1]ListOfRegions!A28,[1]ListOfRegions!A28:B102,2,0)</f>
        <v xml:space="preserve">  Βοιωτίας</v>
      </c>
      <c r="B48" s="168" t="s">
        <v>304</v>
      </c>
      <c r="C48" s="146" t="s">
        <v>304</v>
      </c>
      <c r="D48" s="145" t="s">
        <v>304</v>
      </c>
      <c r="E48" s="145" t="s">
        <v>304</v>
      </c>
      <c r="F48" s="146" t="s">
        <v>304</v>
      </c>
      <c r="G48" s="145" t="s">
        <v>304</v>
      </c>
      <c r="H48" s="145" t="s">
        <v>304</v>
      </c>
      <c r="I48" s="145" t="s">
        <v>304</v>
      </c>
      <c r="J48" s="146" t="s">
        <v>304</v>
      </c>
      <c r="K48" s="145" t="s">
        <v>304</v>
      </c>
      <c r="L48" s="145" t="s">
        <v>304</v>
      </c>
      <c r="M48" s="145" t="s">
        <v>304</v>
      </c>
      <c r="N48" s="130" t="s">
        <v>212</v>
      </c>
      <c r="O48" s="134"/>
      <c r="P48" s="134"/>
    </row>
    <row r="49" spans="1:16">
      <c r="A49" s="126" t="str">
        <f>VLOOKUP([1]ListOfRegions!A29,[1]ListOfRegions!A29:B103,2,0)</f>
        <v xml:space="preserve">  Εύβοιας</v>
      </c>
      <c r="B49" s="168" t="s">
        <v>304</v>
      </c>
      <c r="C49" s="146" t="s">
        <v>304</v>
      </c>
      <c r="D49" s="145" t="s">
        <v>304</v>
      </c>
      <c r="E49" s="145" t="s">
        <v>304</v>
      </c>
      <c r="F49" s="143">
        <v>40</v>
      </c>
      <c r="G49" s="145" t="s">
        <v>304</v>
      </c>
      <c r="H49" s="144">
        <v>79</v>
      </c>
      <c r="I49" s="144">
        <v>1</v>
      </c>
      <c r="J49" s="146" t="s">
        <v>304</v>
      </c>
      <c r="K49" s="145" t="s">
        <v>304</v>
      </c>
      <c r="L49" s="145" t="s">
        <v>304</v>
      </c>
      <c r="M49" s="145" t="s">
        <v>304</v>
      </c>
      <c r="N49" s="130" t="s">
        <v>213</v>
      </c>
      <c r="O49" s="134"/>
      <c r="P49" s="134"/>
    </row>
    <row r="50" spans="1:16">
      <c r="A50" s="126" t="str">
        <f>VLOOKUP([1]ListOfRegions!A30,[1]ListOfRegions!A30:B104,2,0)</f>
        <v xml:space="preserve">  Ευρυτανίας</v>
      </c>
      <c r="B50" s="168" t="s">
        <v>304</v>
      </c>
      <c r="C50" s="146" t="s">
        <v>304</v>
      </c>
      <c r="D50" s="145" t="s">
        <v>304</v>
      </c>
      <c r="E50" s="145" t="s">
        <v>304</v>
      </c>
      <c r="F50" s="146" t="s">
        <v>304</v>
      </c>
      <c r="G50" s="145" t="s">
        <v>304</v>
      </c>
      <c r="H50" s="145" t="s">
        <v>304</v>
      </c>
      <c r="I50" s="145" t="s">
        <v>304</v>
      </c>
      <c r="J50" s="146" t="s">
        <v>304</v>
      </c>
      <c r="K50" s="145" t="s">
        <v>304</v>
      </c>
      <c r="L50" s="145" t="s">
        <v>304</v>
      </c>
      <c r="M50" s="145" t="s">
        <v>304</v>
      </c>
      <c r="N50" s="130" t="s">
        <v>214</v>
      </c>
      <c r="O50" s="134"/>
      <c r="P50" s="134"/>
    </row>
    <row r="51" spans="1:16">
      <c r="A51" s="126" t="str">
        <f>VLOOKUP([1]ListOfRegions!A31,[1]ListOfRegions!A31:B105,2,0)</f>
        <v xml:space="preserve">  Φωκίδας</v>
      </c>
      <c r="B51" s="168" t="s">
        <v>304</v>
      </c>
      <c r="C51" s="146" t="s">
        <v>304</v>
      </c>
      <c r="D51" s="145" t="s">
        <v>304</v>
      </c>
      <c r="E51" s="145" t="s">
        <v>304</v>
      </c>
      <c r="F51" s="146" t="s">
        <v>304</v>
      </c>
      <c r="G51" s="145" t="s">
        <v>304</v>
      </c>
      <c r="H51" s="145" t="s">
        <v>304</v>
      </c>
      <c r="I51" s="145" t="s">
        <v>304</v>
      </c>
      <c r="J51" s="146" t="s">
        <v>304</v>
      </c>
      <c r="K51" s="145" t="s">
        <v>304</v>
      </c>
      <c r="L51" s="145" t="s">
        <v>304</v>
      </c>
      <c r="M51" s="145" t="s">
        <v>304</v>
      </c>
      <c r="N51" s="130" t="s">
        <v>215</v>
      </c>
      <c r="O51" s="134"/>
      <c r="P51" s="134"/>
    </row>
    <row r="52" spans="1:16">
      <c r="A52" s="353" t="s">
        <v>216</v>
      </c>
      <c r="B52" s="371">
        <f>SUM(B54:B58)</f>
        <v>19553</v>
      </c>
      <c r="C52" s="372">
        <f>SUM(C54:C58)</f>
        <v>0</v>
      </c>
      <c r="D52" s="373">
        <f t="shared" ref="D52:K52" si="7">SUM(D54:D58)</f>
        <v>6.1000000000000005</v>
      </c>
      <c r="E52" s="373">
        <f t="shared" si="7"/>
        <v>4339.74</v>
      </c>
      <c r="F52" s="372">
        <f t="shared" si="7"/>
        <v>32</v>
      </c>
      <c r="G52" s="373">
        <f t="shared" si="7"/>
        <v>0</v>
      </c>
      <c r="H52" s="373">
        <f t="shared" si="7"/>
        <v>3.2</v>
      </c>
      <c r="I52" s="373">
        <f t="shared" si="7"/>
        <v>9.86</v>
      </c>
      <c r="J52" s="373">
        <f t="shared" si="7"/>
        <v>2</v>
      </c>
      <c r="K52" s="372">
        <f t="shared" si="7"/>
        <v>0</v>
      </c>
      <c r="L52" s="372">
        <f>SUM(L54:L58)</f>
        <v>1</v>
      </c>
      <c r="M52" s="372">
        <f>SUM(M54:M58)</f>
        <v>2E-3</v>
      </c>
      <c r="N52" s="348" t="s">
        <v>217</v>
      </c>
      <c r="O52" s="349"/>
      <c r="P52" s="349"/>
    </row>
    <row r="53" spans="1:16">
      <c r="A53" s="353"/>
      <c r="B53" s="371"/>
      <c r="C53" s="372"/>
      <c r="D53" s="373"/>
      <c r="E53" s="373"/>
      <c r="F53" s="372"/>
      <c r="G53" s="373"/>
      <c r="H53" s="373"/>
      <c r="I53" s="373"/>
      <c r="J53" s="373"/>
      <c r="K53" s="372"/>
      <c r="L53" s="372"/>
      <c r="M53" s="372"/>
      <c r="N53" s="348"/>
      <c r="O53" s="349"/>
      <c r="P53" s="349"/>
    </row>
    <row r="54" spans="1:16">
      <c r="A54" s="126" t="str">
        <f>VLOOKUP([1]ListOfRegions!A32,[1]ListOfRegions!A32:B106,2,0)</f>
        <v xml:space="preserve">  Κέρκυρας</v>
      </c>
      <c r="B54" s="169">
        <v>2</v>
      </c>
      <c r="C54" s="146" t="s">
        <v>304</v>
      </c>
      <c r="D54" s="144">
        <v>0.2</v>
      </c>
      <c r="E54" s="144">
        <v>0.2</v>
      </c>
      <c r="F54" s="143">
        <v>1</v>
      </c>
      <c r="G54" s="145" t="s">
        <v>304</v>
      </c>
      <c r="H54" s="144">
        <v>0.25</v>
      </c>
      <c r="I54" s="144">
        <v>0.25</v>
      </c>
      <c r="J54" s="143">
        <v>2</v>
      </c>
      <c r="K54" s="145" t="s">
        <v>304</v>
      </c>
      <c r="L54" s="144">
        <v>1</v>
      </c>
      <c r="M54" s="144">
        <v>2E-3</v>
      </c>
      <c r="N54" s="130" t="s">
        <v>218</v>
      </c>
      <c r="O54" s="134"/>
      <c r="P54" s="134"/>
    </row>
    <row r="55" spans="1:16">
      <c r="A55" s="126" t="str">
        <f>VLOOKUP([1]ListOfRegions!A33,[1]ListOfRegions!A33:B107,2,0)</f>
        <v xml:space="preserve">  Ζακύνθου</v>
      </c>
      <c r="B55" s="169">
        <v>19474</v>
      </c>
      <c r="C55" s="146" t="s">
        <v>304</v>
      </c>
      <c r="D55" s="144">
        <v>5.9</v>
      </c>
      <c r="E55" s="144">
        <v>4308.67</v>
      </c>
      <c r="F55" s="143">
        <v>2</v>
      </c>
      <c r="G55" s="145" t="s">
        <v>304</v>
      </c>
      <c r="H55" s="145" t="s">
        <v>304</v>
      </c>
      <c r="I55" s="144">
        <v>1.75</v>
      </c>
      <c r="J55" s="146" t="s">
        <v>304</v>
      </c>
      <c r="K55" s="145" t="s">
        <v>304</v>
      </c>
      <c r="L55" s="145" t="s">
        <v>304</v>
      </c>
      <c r="M55" s="145" t="s">
        <v>304</v>
      </c>
      <c r="N55" s="130" t="s">
        <v>219</v>
      </c>
      <c r="O55" s="134"/>
      <c r="P55" s="134"/>
    </row>
    <row r="56" spans="1:16">
      <c r="A56" s="126" t="str">
        <f>VLOOKUP([1]ListOfRegions!A34,[1]ListOfRegions!A34:B108,2,0)</f>
        <v xml:space="preserve">  Ιθάκης</v>
      </c>
      <c r="B56" s="168" t="s">
        <v>304</v>
      </c>
      <c r="C56" s="146" t="s">
        <v>304</v>
      </c>
      <c r="D56" s="145" t="s">
        <v>304</v>
      </c>
      <c r="E56" s="145" t="s">
        <v>304</v>
      </c>
      <c r="F56" s="146" t="s">
        <v>304</v>
      </c>
      <c r="G56" s="145" t="s">
        <v>304</v>
      </c>
      <c r="H56" s="145" t="s">
        <v>304</v>
      </c>
      <c r="I56" s="145" t="s">
        <v>304</v>
      </c>
      <c r="J56" s="146" t="s">
        <v>304</v>
      </c>
      <c r="K56" s="145" t="s">
        <v>304</v>
      </c>
      <c r="L56" s="145" t="s">
        <v>304</v>
      </c>
      <c r="M56" s="145" t="s">
        <v>304</v>
      </c>
      <c r="N56" s="130" t="s">
        <v>220</v>
      </c>
      <c r="O56" s="134"/>
      <c r="P56" s="134"/>
    </row>
    <row r="57" spans="1:16">
      <c r="A57" s="126" t="str">
        <f>VLOOKUP([1]ListOfRegions!A35,[1]ListOfRegions!A35:B109,2,0)</f>
        <v xml:space="preserve">  Κεφαλληνίας</v>
      </c>
      <c r="B57" s="169">
        <v>77</v>
      </c>
      <c r="C57" s="146" t="s">
        <v>304</v>
      </c>
      <c r="D57" s="145" t="s">
        <v>304</v>
      </c>
      <c r="E57" s="144">
        <v>30.87</v>
      </c>
      <c r="F57" s="143">
        <v>29</v>
      </c>
      <c r="G57" s="145" t="s">
        <v>304</v>
      </c>
      <c r="H57" s="144">
        <v>2.95</v>
      </c>
      <c r="I57" s="144">
        <v>7.86</v>
      </c>
      <c r="J57" s="146" t="s">
        <v>304</v>
      </c>
      <c r="K57" s="145" t="s">
        <v>304</v>
      </c>
      <c r="L57" s="145" t="s">
        <v>304</v>
      </c>
      <c r="M57" s="145" t="s">
        <v>304</v>
      </c>
      <c r="N57" s="130" t="s">
        <v>221</v>
      </c>
      <c r="O57" s="134"/>
      <c r="P57" s="134"/>
    </row>
    <row r="58" spans="1:16">
      <c r="A58" s="126" t="str">
        <f>VLOOKUP([1]ListOfRegions!A36,[1]ListOfRegions!A36:B110,2,0)</f>
        <v xml:space="preserve">  Λευκάδας</v>
      </c>
      <c r="B58" s="168" t="s">
        <v>304</v>
      </c>
      <c r="C58" s="146" t="s">
        <v>304</v>
      </c>
      <c r="D58" s="145" t="s">
        <v>304</v>
      </c>
      <c r="E58" s="145" t="s">
        <v>304</v>
      </c>
      <c r="F58" s="146" t="s">
        <v>304</v>
      </c>
      <c r="G58" s="145" t="s">
        <v>304</v>
      </c>
      <c r="H58" s="145" t="s">
        <v>304</v>
      </c>
      <c r="I58" s="145" t="s">
        <v>304</v>
      </c>
      <c r="J58" s="146" t="s">
        <v>304</v>
      </c>
      <c r="K58" s="145" t="s">
        <v>304</v>
      </c>
      <c r="L58" s="145" t="s">
        <v>304</v>
      </c>
      <c r="M58" s="145" t="s">
        <v>304</v>
      </c>
      <c r="N58" s="130" t="s">
        <v>222</v>
      </c>
      <c r="O58" s="134"/>
      <c r="P58" s="134"/>
    </row>
    <row r="59" spans="1:16">
      <c r="A59" s="353" t="s">
        <v>223</v>
      </c>
      <c r="B59" s="371">
        <f>SUM(B61:B63)</f>
        <v>88035</v>
      </c>
      <c r="C59" s="372">
        <f>SUM(C61:C63)</f>
        <v>1179.0999999999999</v>
      </c>
      <c r="D59" s="373">
        <f t="shared" ref="D59:K59" si="8">SUM(D61:D63)</f>
        <v>27.7</v>
      </c>
      <c r="E59" s="373">
        <f t="shared" si="8"/>
        <v>22252.239999999998</v>
      </c>
      <c r="F59" s="372">
        <f t="shared" si="8"/>
        <v>210</v>
      </c>
      <c r="G59" s="373">
        <f t="shared" si="8"/>
        <v>3</v>
      </c>
      <c r="H59" s="373">
        <f t="shared" si="8"/>
        <v>23.2</v>
      </c>
      <c r="I59" s="373">
        <f t="shared" si="8"/>
        <v>39.519999999999996</v>
      </c>
      <c r="J59" s="373">
        <f t="shared" si="8"/>
        <v>272</v>
      </c>
      <c r="K59" s="372">
        <f t="shared" si="8"/>
        <v>75</v>
      </c>
      <c r="L59" s="372">
        <f>SUM(L61:L63)</f>
        <v>25</v>
      </c>
      <c r="M59" s="372">
        <f>SUM(M61:M63)</f>
        <v>62.2</v>
      </c>
      <c r="N59" s="348" t="s">
        <v>224</v>
      </c>
      <c r="O59" s="349"/>
      <c r="P59" s="349"/>
    </row>
    <row r="60" spans="1:16">
      <c r="A60" s="353"/>
      <c r="B60" s="371"/>
      <c r="C60" s="372"/>
      <c r="D60" s="373"/>
      <c r="E60" s="373"/>
      <c r="F60" s="372"/>
      <c r="G60" s="373"/>
      <c r="H60" s="373"/>
      <c r="I60" s="373"/>
      <c r="J60" s="373"/>
      <c r="K60" s="372"/>
      <c r="L60" s="372"/>
      <c r="M60" s="372"/>
      <c r="N60" s="348"/>
      <c r="O60" s="349"/>
      <c r="P60" s="349"/>
    </row>
    <row r="61" spans="1:16">
      <c r="A61" s="126" t="str">
        <f>VLOOKUP([1]ListOfRegions!A37,[1]ListOfRegions!A37:B111,2,0)</f>
        <v xml:space="preserve">  Αχαϊας</v>
      </c>
      <c r="B61" s="169">
        <v>50162</v>
      </c>
      <c r="C61" s="143">
        <v>1170.0999999999999</v>
      </c>
      <c r="D61" s="144">
        <v>27.5</v>
      </c>
      <c r="E61" s="144">
        <v>11174.05</v>
      </c>
      <c r="F61" s="143">
        <v>37</v>
      </c>
      <c r="G61" s="145" t="s">
        <v>304</v>
      </c>
      <c r="H61" s="144">
        <v>22.8</v>
      </c>
      <c r="I61" s="144">
        <v>8.5</v>
      </c>
      <c r="J61" s="143">
        <v>270</v>
      </c>
      <c r="K61" s="144">
        <v>75</v>
      </c>
      <c r="L61" s="144">
        <v>25</v>
      </c>
      <c r="M61" s="144">
        <v>62</v>
      </c>
      <c r="N61" s="130" t="s">
        <v>225</v>
      </c>
      <c r="O61" s="134"/>
      <c r="P61" s="134"/>
    </row>
    <row r="62" spans="1:16">
      <c r="A62" s="126" t="str">
        <f>VLOOKUP([1]ListOfRegions!A38,[1]ListOfRegions!A38:B112,2,0)</f>
        <v xml:space="preserve">  Αιτωλ/νανίας</v>
      </c>
      <c r="B62" s="168" t="s">
        <v>304</v>
      </c>
      <c r="C62" s="146" t="s">
        <v>304</v>
      </c>
      <c r="D62" s="145" t="s">
        <v>304</v>
      </c>
      <c r="E62" s="145" t="s">
        <v>304</v>
      </c>
      <c r="F62" s="146" t="s">
        <v>304</v>
      </c>
      <c r="G62" s="145" t="s">
        <v>304</v>
      </c>
      <c r="H62" s="145" t="s">
        <v>304</v>
      </c>
      <c r="I62" s="145" t="s">
        <v>304</v>
      </c>
      <c r="J62" s="146" t="s">
        <v>304</v>
      </c>
      <c r="K62" s="145" t="s">
        <v>304</v>
      </c>
      <c r="L62" s="145" t="s">
        <v>304</v>
      </c>
      <c r="M62" s="145" t="s">
        <v>304</v>
      </c>
      <c r="N62" s="130" t="s">
        <v>226</v>
      </c>
      <c r="O62" s="134"/>
      <c r="P62" s="134"/>
    </row>
    <row r="63" spans="1:16">
      <c r="A63" s="126" t="str">
        <f>VLOOKUP([1]ListOfRegions!A39,[1]ListOfRegions!A39:B113,2,0)</f>
        <v xml:space="preserve">  Ηλείας</v>
      </c>
      <c r="B63" s="169">
        <v>37873</v>
      </c>
      <c r="C63" s="143">
        <v>9</v>
      </c>
      <c r="D63" s="144">
        <v>0.2</v>
      </c>
      <c r="E63" s="144">
        <v>11078.19</v>
      </c>
      <c r="F63" s="143">
        <v>173</v>
      </c>
      <c r="G63" s="144">
        <v>3</v>
      </c>
      <c r="H63" s="144">
        <v>0.4</v>
      </c>
      <c r="I63" s="144">
        <v>31.02</v>
      </c>
      <c r="J63" s="143">
        <v>2</v>
      </c>
      <c r="K63" s="145" t="s">
        <v>304</v>
      </c>
      <c r="L63" s="145" t="s">
        <v>304</v>
      </c>
      <c r="M63" s="144">
        <v>0.2</v>
      </c>
      <c r="N63" s="130" t="s">
        <v>227</v>
      </c>
      <c r="O63" s="134"/>
      <c r="P63" s="134"/>
    </row>
    <row r="64" spans="1:16">
      <c r="A64" s="353" t="s">
        <v>228</v>
      </c>
      <c r="B64" s="371">
        <f>SUM(B66:B70)</f>
        <v>73739</v>
      </c>
      <c r="C64" s="372">
        <f>SUM(C66:C70)</f>
        <v>0</v>
      </c>
      <c r="D64" s="373">
        <f t="shared" ref="D64:K64" si="9">SUM(D66:D70)</f>
        <v>1.575</v>
      </c>
      <c r="E64" s="373">
        <f t="shared" si="9"/>
        <v>13348.565000000001</v>
      </c>
      <c r="F64" s="372">
        <f t="shared" si="9"/>
        <v>69061</v>
      </c>
      <c r="G64" s="373">
        <f t="shared" si="9"/>
        <v>9039.9500000000007</v>
      </c>
      <c r="H64" s="373">
        <f t="shared" si="9"/>
        <v>85277</v>
      </c>
      <c r="I64" s="373">
        <f t="shared" si="9"/>
        <v>610.67999999999995</v>
      </c>
      <c r="J64" s="373">
        <f t="shared" si="9"/>
        <v>1</v>
      </c>
      <c r="K64" s="372">
        <f t="shared" si="9"/>
        <v>0</v>
      </c>
      <c r="L64" s="372">
        <f>SUM(L66:L70)</f>
        <v>0.5</v>
      </c>
      <c r="M64" s="372">
        <f>SUM(M66:M70)</f>
        <v>0.1</v>
      </c>
      <c r="N64" s="348" t="s">
        <v>229</v>
      </c>
      <c r="O64" s="349"/>
      <c r="P64" s="349"/>
    </row>
    <row r="65" spans="1:16">
      <c r="A65" s="353"/>
      <c r="B65" s="371"/>
      <c r="C65" s="372"/>
      <c r="D65" s="373"/>
      <c r="E65" s="373"/>
      <c r="F65" s="372"/>
      <c r="G65" s="373"/>
      <c r="H65" s="373"/>
      <c r="I65" s="373"/>
      <c r="J65" s="373"/>
      <c r="K65" s="372"/>
      <c r="L65" s="372"/>
      <c r="M65" s="372"/>
      <c r="N65" s="348"/>
      <c r="O65" s="349"/>
      <c r="P65" s="349"/>
    </row>
    <row r="66" spans="1:16">
      <c r="A66" s="126" t="str">
        <f>VLOOKUP([1]ListOfRegions!A40,[1]ListOfRegions!A40:B114,2,0)</f>
        <v xml:space="preserve">  Αρκαδίας</v>
      </c>
      <c r="B66" s="168" t="s">
        <v>304</v>
      </c>
      <c r="C66" s="146" t="s">
        <v>304</v>
      </c>
      <c r="D66" s="145" t="s">
        <v>304</v>
      </c>
      <c r="E66" s="145" t="s">
        <v>304</v>
      </c>
      <c r="F66" s="146" t="s">
        <v>304</v>
      </c>
      <c r="G66" s="145" t="s">
        <v>304</v>
      </c>
      <c r="H66" s="145" t="s">
        <v>304</v>
      </c>
      <c r="I66" s="145" t="s">
        <v>304</v>
      </c>
      <c r="J66" s="143">
        <v>1</v>
      </c>
      <c r="K66" s="145" t="s">
        <v>304</v>
      </c>
      <c r="L66" s="144">
        <v>0.5</v>
      </c>
      <c r="M66" s="144">
        <v>0.1</v>
      </c>
      <c r="N66" s="130" t="s">
        <v>230</v>
      </c>
      <c r="O66" s="134"/>
      <c r="P66" s="134"/>
    </row>
    <row r="67" spans="1:16">
      <c r="A67" s="126" t="str">
        <f>VLOOKUP([1]ListOfRegions!A41,[1]ListOfRegions!A41:B115,2,0)</f>
        <v xml:space="preserve">  Αργολίδας</v>
      </c>
      <c r="B67" s="169">
        <v>70</v>
      </c>
      <c r="C67" s="146" t="s">
        <v>304</v>
      </c>
      <c r="D67" s="145" t="s">
        <v>304</v>
      </c>
      <c r="E67" s="144">
        <v>14.1</v>
      </c>
      <c r="F67" s="143">
        <v>302</v>
      </c>
      <c r="G67" s="144">
        <v>1</v>
      </c>
      <c r="H67" s="144">
        <v>97.3</v>
      </c>
      <c r="I67" s="144">
        <v>1.97</v>
      </c>
      <c r="J67" s="146" t="s">
        <v>304</v>
      </c>
      <c r="K67" s="145" t="s">
        <v>304</v>
      </c>
      <c r="L67" s="145" t="s">
        <v>304</v>
      </c>
      <c r="M67" s="145" t="s">
        <v>304</v>
      </c>
      <c r="N67" s="130" t="s">
        <v>231</v>
      </c>
      <c r="O67" s="134"/>
      <c r="P67" s="134"/>
    </row>
    <row r="68" spans="1:16">
      <c r="A68" s="126" t="str">
        <f>VLOOKUP([1]ListOfRegions!A42,[1]ListOfRegions!A42:B116,2,0)</f>
        <v xml:space="preserve">  Κορινθίας</v>
      </c>
      <c r="B68" s="169">
        <v>39578</v>
      </c>
      <c r="C68" s="146" t="s">
        <v>304</v>
      </c>
      <c r="D68" s="145" t="s">
        <v>304</v>
      </c>
      <c r="E68" s="144">
        <v>5900.55</v>
      </c>
      <c r="F68" s="143">
        <v>68637</v>
      </c>
      <c r="G68" s="144">
        <v>9038.9500000000007</v>
      </c>
      <c r="H68" s="144">
        <v>85179.7</v>
      </c>
      <c r="I68" s="144">
        <v>570.42999999999995</v>
      </c>
      <c r="J68" s="146" t="s">
        <v>304</v>
      </c>
      <c r="K68" s="145" t="s">
        <v>304</v>
      </c>
      <c r="L68" s="145" t="s">
        <v>304</v>
      </c>
      <c r="M68" s="145" t="s">
        <v>304</v>
      </c>
      <c r="N68" s="130" t="s">
        <v>232</v>
      </c>
      <c r="O68" s="134"/>
      <c r="P68" s="134"/>
    </row>
    <row r="69" spans="1:16">
      <c r="A69" s="126" t="str">
        <f>VLOOKUP([1]ListOfRegions!A43,[1]ListOfRegions!A43:B117,2,0)</f>
        <v xml:space="preserve">  Λακωνίας</v>
      </c>
      <c r="B69" s="168" t="s">
        <v>304</v>
      </c>
      <c r="C69" s="146" t="s">
        <v>304</v>
      </c>
      <c r="D69" s="145" t="s">
        <v>304</v>
      </c>
      <c r="E69" s="145" t="s">
        <v>304</v>
      </c>
      <c r="F69" s="146" t="s">
        <v>304</v>
      </c>
      <c r="G69" s="145" t="s">
        <v>304</v>
      </c>
      <c r="H69" s="145" t="s">
        <v>304</v>
      </c>
      <c r="I69" s="145" t="s">
        <v>304</v>
      </c>
      <c r="J69" s="146" t="s">
        <v>304</v>
      </c>
      <c r="K69" s="145" t="s">
        <v>304</v>
      </c>
      <c r="L69" s="145" t="s">
        <v>304</v>
      </c>
      <c r="M69" s="145" t="s">
        <v>304</v>
      </c>
      <c r="N69" s="130" t="s">
        <v>233</v>
      </c>
      <c r="O69" s="134"/>
      <c r="P69" s="134"/>
    </row>
    <row r="70" spans="1:16">
      <c r="A70" s="126" t="str">
        <f>VLOOKUP([1]ListOfRegions!A44,[1]ListOfRegions!A44:B118,2,0)</f>
        <v xml:space="preserve">  Μεσσηνίας</v>
      </c>
      <c r="B70" s="169">
        <v>34091</v>
      </c>
      <c r="C70" s="146" t="s">
        <v>304</v>
      </c>
      <c r="D70" s="144">
        <v>1.575</v>
      </c>
      <c r="E70" s="144">
        <v>7433.915</v>
      </c>
      <c r="F70" s="143">
        <v>122</v>
      </c>
      <c r="G70" s="145" t="s">
        <v>304</v>
      </c>
      <c r="H70" s="145" t="s">
        <v>304</v>
      </c>
      <c r="I70" s="144">
        <v>38.28</v>
      </c>
      <c r="J70" s="146" t="s">
        <v>304</v>
      </c>
      <c r="K70" s="145" t="s">
        <v>304</v>
      </c>
      <c r="L70" s="145" t="s">
        <v>304</v>
      </c>
      <c r="M70" s="145" t="s">
        <v>304</v>
      </c>
      <c r="N70" s="130" t="s">
        <v>234</v>
      </c>
      <c r="O70" s="134"/>
      <c r="P70" s="134"/>
    </row>
    <row r="71" spans="1:16">
      <c r="A71" s="353" t="s">
        <v>235</v>
      </c>
      <c r="B71" s="371">
        <f>SUM(B73:B80)</f>
        <v>0</v>
      </c>
      <c r="C71" s="372">
        <f>SUM(C73:C80)</f>
        <v>0</v>
      </c>
      <c r="D71" s="373">
        <f t="shared" ref="D71:K71" si="10">SUM(D73:D80)</f>
        <v>0</v>
      </c>
      <c r="E71" s="373">
        <f t="shared" si="10"/>
        <v>0</v>
      </c>
      <c r="F71" s="372">
        <f t="shared" si="10"/>
        <v>4</v>
      </c>
      <c r="G71" s="373">
        <f t="shared" si="10"/>
        <v>0</v>
      </c>
      <c r="H71" s="373">
        <f t="shared" si="10"/>
        <v>6</v>
      </c>
      <c r="I71" s="373">
        <f t="shared" si="10"/>
        <v>3</v>
      </c>
      <c r="J71" s="373">
        <f t="shared" si="10"/>
        <v>0</v>
      </c>
      <c r="K71" s="372">
        <f t="shared" si="10"/>
        <v>0</v>
      </c>
      <c r="L71" s="372">
        <f>SUM(L73:L80)</f>
        <v>0</v>
      </c>
      <c r="M71" s="372">
        <f>SUM(M73:M80)</f>
        <v>0</v>
      </c>
      <c r="N71" s="348" t="s">
        <v>236</v>
      </c>
      <c r="O71" s="349"/>
      <c r="P71" s="349"/>
    </row>
    <row r="72" spans="1:16">
      <c r="A72" s="353"/>
      <c r="B72" s="371"/>
      <c r="C72" s="372"/>
      <c r="D72" s="373"/>
      <c r="E72" s="373"/>
      <c r="F72" s="372"/>
      <c r="G72" s="373"/>
      <c r="H72" s="373"/>
      <c r="I72" s="373"/>
      <c r="J72" s="373"/>
      <c r="K72" s="372"/>
      <c r="L72" s="372"/>
      <c r="M72" s="372"/>
      <c r="N72" s="348"/>
      <c r="O72" s="349"/>
      <c r="P72" s="349"/>
    </row>
    <row r="73" spans="1:16">
      <c r="A73" s="142" t="s">
        <v>287</v>
      </c>
      <c r="B73" s="168" t="s">
        <v>304</v>
      </c>
      <c r="C73" s="146" t="s">
        <v>304</v>
      </c>
      <c r="D73" s="145" t="s">
        <v>304</v>
      </c>
      <c r="E73" s="145" t="s">
        <v>304</v>
      </c>
      <c r="F73" s="146" t="s">
        <v>304</v>
      </c>
      <c r="G73" s="145" t="s">
        <v>304</v>
      </c>
      <c r="H73" s="145" t="s">
        <v>304</v>
      </c>
      <c r="I73" s="145" t="s">
        <v>304</v>
      </c>
      <c r="J73" s="146" t="s">
        <v>304</v>
      </c>
      <c r="K73" s="145" t="s">
        <v>304</v>
      </c>
      <c r="L73" s="145" t="s">
        <v>304</v>
      </c>
      <c r="M73" s="145" t="s">
        <v>304</v>
      </c>
      <c r="N73" s="130" t="s">
        <v>237</v>
      </c>
      <c r="O73" s="134"/>
      <c r="P73" s="134"/>
    </row>
    <row r="74" spans="1:16">
      <c r="A74" s="142" t="s">
        <v>288</v>
      </c>
      <c r="B74" s="168" t="s">
        <v>304</v>
      </c>
      <c r="C74" s="146" t="s">
        <v>304</v>
      </c>
      <c r="D74" s="145" t="s">
        <v>304</v>
      </c>
      <c r="E74" s="145" t="s">
        <v>304</v>
      </c>
      <c r="F74" s="146" t="s">
        <v>304</v>
      </c>
      <c r="G74" s="145" t="s">
        <v>304</v>
      </c>
      <c r="H74" s="145" t="s">
        <v>304</v>
      </c>
      <c r="I74" s="145" t="s">
        <v>304</v>
      </c>
      <c r="J74" s="146" t="s">
        <v>304</v>
      </c>
      <c r="K74" s="145" t="s">
        <v>304</v>
      </c>
      <c r="L74" s="145" t="s">
        <v>304</v>
      </c>
      <c r="M74" s="145" t="s">
        <v>304</v>
      </c>
      <c r="N74" s="130" t="s">
        <v>238</v>
      </c>
      <c r="O74" s="134"/>
      <c r="P74" s="134"/>
    </row>
    <row r="75" spans="1:16">
      <c r="A75" s="142" t="s">
        <v>289</v>
      </c>
      <c r="B75" s="168" t="s">
        <v>304</v>
      </c>
      <c r="C75" s="146" t="s">
        <v>304</v>
      </c>
      <c r="D75" s="145" t="s">
        <v>304</v>
      </c>
      <c r="E75" s="145" t="s">
        <v>304</v>
      </c>
      <c r="F75" s="146" t="s">
        <v>304</v>
      </c>
      <c r="G75" s="145" t="s">
        <v>304</v>
      </c>
      <c r="H75" s="145" t="s">
        <v>304</v>
      </c>
      <c r="I75" s="145" t="s">
        <v>304</v>
      </c>
      <c r="J75" s="146" t="s">
        <v>304</v>
      </c>
      <c r="K75" s="145" t="s">
        <v>304</v>
      </c>
      <c r="L75" s="145" t="s">
        <v>304</v>
      </c>
      <c r="M75" s="145" t="s">
        <v>304</v>
      </c>
      <c r="N75" s="130" t="s">
        <v>239</v>
      </c>
      <c r="O75" s="134"/>
      <c r="P75" s="134"/>
    </row>
    <row r="76" spans="1:16">
      <c r="A76" s="142" t="s">
        <v>290</v>
      </c>
      <c r="B76" s="168" t="s">
        <v>304</v>
      </c>
      <c r="C76" s="146" t="s">
        <v>304</v>
      </c>
      <c r="D76" s="145" t="s">
        <v>304</v>
      </c>
      <c r="E76" s="145" t="s">
        <v>304</v>
      </c>
      <c r="F76" s="146" t="s">
        <v>304</v>
      </c>
      <c r="G76" s="145" t="s">
        <v>304</v>
      </c>
      <c r="H76" s="145" t="s">
        <v>304</v>
      </c>
      <c r="I76" s="145" t="s">
        <v>304</v>
      </c>
      <c r="J76" s="146" t="s">
        <v>304</v>
      </c>
      <c r="K76" s="145" t="s">
        <v>304</v>
      </c>
      <c r="L76" s="145" t="s">
        <v>304</v>
      </c>
      <c r="M76" s="145" t="s">
        <v>304</v>
      </c>
      <c r="N76" s="130" t="s">
        <v>240</v>
      </c>
      <c r="O76" s="134"/>
      <c r="P76" s="134"/>
    </row>
    <row r="77" spans="1:16">
      <c r="A77" s="142" t="s">
        <v>291</v>
      </c>
      <c r="B77" s="168" t="s">
        <v>304</v>
      </c>
      <c r="C77" s="146" t="s">
        <v>304</v>
      </c>
      <c r="D77" s="145" t="s">
        <v>304</v>
      </c>
      <c r="E77" s="145" t="s">
        <v>304</v>
      </c>
      <c r="F77" s="143">
        <v>4</v>
      </c>
      <c r="G77" s="145" t="s">
        <v>304</v>
      </c>
      <c r="H77" s="144">
        <v>6</v>
      </c>
      <c r="I77" s="144">
        <v>3</v>
      </c>
      <c r="J77" s="146" t="s">
        <v>304</v>
      </c>
      <c r="K77" s="145" t="s">
        <v>304</v>
      </c>
      <c r="L77" s="145" t="s">
        <v>304</v>
      </c>
      <c r="M77" s="145" t="s">
        <v>304</v>
      </c>
      <c r="N77" s="130" t="s">
        <v>241</v>
      </c>
      <c r="O77" s="134"/>
      <c r="P77" s="134"/>
    </row>
    <row r="78" spans="1:16">
      <c r="A78" s="142" t="s">
        <v>292</v>
      </c>
      <c r="B78" s="168" t="s">
        <v>304</v>
      </c>
      <c r="C78" s="146" t="s">
        <v>304</v>
      </c>
      <c r="D78" s="145" t="s">
        <v>304</v>
      </c>
      <c r="E78" s="145" t="s">
        <v>304</v>
      </c>
      <c r="F78" s="146" t="s">
        <v>304</v>
      </c>
      <c r="G78" s="145" t="s">
        <v>304</v>
      </c>
      <c r="H78" s="145" t="s">
        <v>304</v>
      </c>
      <c r="I78" s="145" t="s">
        <v>304</v>
      </c>
      <c r="J78" s="146" t="s">
        <v>304</v>
      </c>
      <c r="K78" s="145" t="s">
        <v>304</v>
      </c>
      <c r="L78" s="145" t="s">
        <v>304</v>
      </c>
      <c r="M78" s="145" t="s">
        <v>304</v>
      </c>
      <c r="N78" s="130" t="s">
        <v>242</v>
      </c>
      <c r="O78" s="134"/>
      <c r="P78" s="134"/>
    </row>
    <row r="79" spans="1:16">
      <c r="A79" s="142" t="s">
        <v>293</v>
      </c>
      <c r="B79" s="168" t="s">
        <v>304</v>
      </c>
      <c r="C79" s="146" t="s">
        <v>304</v>
      </c>
      <c r="D79" s="145" t="s">
        <v>304</v>
      </c>
      <c r="E79" s="145" t="s">
        <v>304</v>
      </c>
      <c r="F79" s="146" t="s">
        <v>304</v>
      </c>
      <c r="G79" s="145" t="s">
        <v>304</v>
      </c>
      <c r="H79" s="145" t="s">
        <v>304</v>
      </c>
      <c r="I79" s="145" t="s">
        <v>304</v>
      </c>
      <c r="J79" s="146" t="s">
        <v>304</v>
      </c>
      <c r="K79" s="145" t="s">
        <v>304</v>
      </c>
      <c r="L79" s="145" t="s">
        <v>304</v>
      </c>
      <c r="M79" s="145" t="s">
        <v>304</v>
      </c>
      <c r="N79" s="130" t="s">
        <v>243</v>
      </c>
      <c r="O79" s="134"/>
      <c r="P79" s="134"/>
    </row>
    <row r="80" spans="1:16">
      <c r="A80" s="142" t="s">
        <v>294</v>
      </c>
      <c r="B80" s="168" t="s">
        <v>304</v>
      </c>
      <c r="C80" s="146" t="s">
        <v>304</v>
      </c>
      <c r="D80" s="145" t="s">
        <v>304</v>
      </c>
      <c r="E80" s="145" t="s">
        <v>304</v>
      </c>
      <c r="F80" s="146" t="s">
        <v>304</v>
      </c>
      <c r="G80" s="145" t="s">
        <v>304</v>
      </c>
      <c r="H80" s="145" t="s">
        <v>304</v>
      </c>
      <c r="I80" s="145" t="s">
        <v>304</v>
      </c>
      <c r="J80" s="146" t="s">
        <v>304</v>
      </c>
      <c r="K80" s="145" t="s">
        <v>304</v>
      </c>
      <c r="L80" s="145" t="s">
        <v>304</v>
      </c>
      <c r="M80" s="145" t="s">
        <v>304</v>
      </c>
      <c r="N80" s="130" t="s">
        <v>244</v>
      </c>
      <c r="O80" s="134"/>
      <c r="P80" s="134"/>
    </row>
    <row r="81" spans="1:16">
      <c r="A81" s="353" t="s">
        <v>245</v>
      </c>
      <c r="B81" s="371">
        <f>SUM(B83:B87)</f>
        <v>0</v>
      </c>
      <c r="C81" s="372">
        <f>SUM(C83:C87)</f>
        <v>0</v>
      </c>
      <c r="D81" s="373">
        <f t="shared" ref="D81:K81" si="11">SUM(D83:D87)</f>
        <v>0</v>
      </c>
      <c r="E81" s="373">
        <f t="shared" si="11"/>
        <v>0</v>
      </c>
      <c r="F81" s="372">
        <f t="shared" si="11"/>
        <v>0</v>
      </c>
      <c r="G81" s="373">
        <f t="shared" si="11"/>
        <v>0</v>
      </c>
      <c r="H81" s="373">
        <f t="shared" si="11"/>
        <v>0</v>
      </c>
      <c r="I81" s="373">
        <f t="shared" si="11"/>
        <v>0</v>
      </c>
      <c r="J81" s="373">
        <f t="shared" si="11"/>
        <v>7</v>
      </c>
      <c r="K81" s="372">
        <f t="shared" si="11"/>
        <v>0</v>
      </c>
      <c r="L81" s="372">
        <f>SUM(L83:L87)</f>
        <v>0</v>
      </c>
      <c r="M81" s="372">
        <f>SUM(M83:M87)</f>
        <v>0.25</v>
      </c>
      <c r="N81" s="348" t="s">
        <v>246</v>
      </c>
      <c r="O81" s="349"/>
      <c r="P81" s="349"/>
    </row>
    <row r="82" spans="1:16">
      <c r="A82" s="353"/>
      <c r="B82" s="371"/>
      <c r="C82" s="372"/>
      <c r="D82" s="373"/>
      <c r="E82" s="373"/>
      <c r="F82" s="372"/>
      <c r="G82" s="373"/>
      <c r="H82" s="373"/>
      <c r="I82" s="373"/>
      <c r="J82" s="373"/>
      <c r="K82" s="372"/>
      <c r="L82" s="372"/>
      <c r="M82" s="372"/>
      <c r="N82" s="348"/>
      <c r="O82" s="349"/>
      <c r="P82" s="349"/>
    </row>
    <row r="83" spans="1:16">
      <c r="A83" s="126" t="str">
        <f>VLOOKUP([1]ListOfRegions!A53,[1]ListOfRegions!A53:B127,2,0)</f>
        <v xml:space="preserve">  Λέσβου</v>
      </c>
      <c r="B83" s="168" t="s">
        <v>304</v>
      </c>
      <c r="C83" s="146" t="s">
        <v>304</v>
      </c>
      <c r="D83" s="145" t="s">
        <v>304</v>
      </c>
      <c r="E83" s="145" t="s">
        <v>304</v>
      </c>
      <c r="F83" s="146" t="s">
        <v>304</v>
      </c>
      <c r="G83" s="145" t="s">
        <v>304</v>
      </c>
      <c r="H83" s="145" t="s">
        <v>304</v>
      </c>
      <c r="I83" s="145" t="s">
        <v>304</v>
      </c>
      <c r="J83" s="146" t="s">
        <v>304</v>
      </c>
      <c r="K83" s="145" t="s">
        <v>304</v>
      </c>
      <c r="L83" s="145" t="s">
        <v>304</v>
      </c>
      <c r="M83" s="145" t="s">
        <v>304</v>
      </c>
      <c r="N83" s="130" t="s">
        <v>247</v>
      </c>
      <c r="O83" s="134"/>
      <c r="P83" s="134"/>
    </row>
    <row r="84" spans="1:16">
      <c r="A84" s="126" t="str">
        <f>VLOOKUP([1]ListOfRegions!A54,[1]ListOfRegions!A54:B128,2,0)</f>
        <v xml:space="preserve">  Ικαρίας</v>
      </c>
      <c r="B84" s="168" t="s">
        <v>304</v>
      </c>
      <c r="C84" s="146" t="s">
        <v>304</v>
      </c>
      <c r="D84" s="145" t="s">
        <v>304</v>
      </c>
      <c r="E84" s="145" t="s">
        <v>304</v>
      </c>
      <c r="F84" s="146" t="s">
        <v>304</v>
      </c>
      <c r="G84" s="145" t="s">
        <v>304</v>
      </c>
      <c r="H84" s="145" t="s">
        <v>304</v>
      </c>
      <c r="I84" s="145" t="s">
        <v>304</v>
      </c>
      <c r="J84" s="146" t="s">
        <v>304</v>
      </c>
      <c r="K84" s="145" t="s">
        <v>304</v>
      </c>
      <c r="L84" s="145" t="s">
        <v>304</v>
      </c>
      <c r="M84" s="145" t="s">
        <v>304</v>
      </c>
      <c r="N84" s="130" t="s">
        <v>248</v>
      </c>
      <c r="O84" s="134"/>
      <c r="P84" s="134"/>
    </row>
    <row r="85" spans="1:16">
      <c r="A85" s="126" t="str">
        <f>VLOOKUP([1]ListOfRegions!A55,[1]ListOfRegions!A55:B129,2,0)</f>
        <v xml:space="preserve">  Λήμνου</v>
      </c>
      <c r="B85" s="168" t="s">
        <v>304</v>
      </c>
      <c r="C85" s="146" t="s">
        <v>304</v>
      </c>
      <c r="D85" s="145" t="s">
        <v>304</v>
      </c>
      <c r="E85" s="145" t="s">
        <v>304</v>
      </c>
      <c r="F85" s="146" t="s">
        <v>304</v>
      </c>
      <c r="G85" s="145" t="s">
        <v>304</v>
      </c>
      <c r="H85" s="145" t="s">
        <v>304</v>
      </c>
      <c r="I85" s="145" t="s">
        <v>304</v>
      </c>
      <c r="J85" s="146" t="s">
        <v>304</v>
      </c>
      <c r="K85" s="145" t="s">
        <v>304</v>
      </c>
      <c r="L85" s="145" t="s">
        <v>304</v>
      </c>
      <c r="M85" s="145" t="s">
        <v>304</v>
      </c>
      <c r="N85" s="130" t="s">
        <v>249</v>
      </c>
      <c r="O85" s="134"/>
      <c r="P85" s="134"/>
    </row>
    <row r="86" spans="1:16">
      <c r="A86" s="126" t="str">
        <f>VLOOKUP([1]ListOfRegions!A56,[1]ListOfRegions!A56:B130,2,0)</f>
        <v xml:space="preserve">  Σάμου.</v>
      </c>
      <c r="B86" s="168" t="s">
        <v>304</v>
      </c>
      <c r="C86" s="146" t="s">
        <v>304</v>
      </c>
      <c r="D86" s="145" t="s">
        <v>304</v>
      </c>
      <c r="E86" s="145" t="s">
        <v>304</v>
      </c>
      <c r="F86" s="146" t="s">
        <v>304</v>
      </c>
      <c r="G86" s="145" t="s">
        <v>304</v>
      </c>
      <c r="H86" s="145" t="s">
        <v>304</v>
      </c>
      <c r="I86" s="145" t="s">
        <v>304</v>
      </c>
      <c r="J86" s="143">
        <v>7</v>
      </c>
      <c r="K86" s="145" t="s">
        <v>304</v>
      </c>
      <c r="L86" s="145" t="s">
        <v>304</v>
      </c>
      <c r="M86" s="144">
        <v>0.25</v>
      </c>
      <c r="N86" s="130" t="s">
        <v>250</v>
      </c>
      <c r="O86" s="134"/>
      <c r="P86" s="134"/>
    </row>
    <row r="87" spans="1:16">
      <c r="A87" s="126" t="str">
        <f>VLOOKUP([1]ListOfRegions!A57,[1]ListOfRegions!A57:B131,2,0)</f>
        <v xml:space="preserve">  Χίου</v>
      </c>
      <c r="B87" s="168" t="s">
        <v>304</v>
      </c>
      <c r="C87" s="146" t="s">
        <v>304</v>
      </c>
      <c r="D87" s="145" t="s">
        <v>304</v>
      </c>
      <c r="E87" s="145" t="s">
        <v>304</v>
      </c>
      <c r="F87" s="146" t="s">
        <v>304</v>
      </c>
      <c r="G87" s="145" t="s">
        <v>304</v>
      </c>
      <c r="H87" s="145" t="s">
        <v>304</v>
      </c>
      <c r="I87" s="145" t="s">
        <v>304</v>
      </c>
      <c r="J87" s="146" t="s">
        <v>304</v>
      </c>
      <c r="K87" s="145" t="s">
        <v>304</v>
      </c>
      <c r="L87" s="145" t="s">
        <v>304</v>
      </c>
      <c r="M87" s="145" t="s">
        <v>304</v>
      </c>
      <c r="N87" s="130" t="s">
        <v>251</v>
      </c>
      <c r="O87" s="134"/>
      <c r="P87" s="134"/>
    </row>
    <row r="88" spans="1:16">
      <c r="A88" s="353" t="s">
        <v>252</v>
      </c>
      <c r="B88" s="371">
        <f>SUM(B90:B102)</f>
        <v>0</v>
      </c>
      <c r="C88" s="372">
        <f>SUM(C90:C102)</f>
        <v>0</v>
      </c>
      <c r="D88" s="373">
        <f t="shared" ref="D88:K88" si="12">SUM(D90:D102)</f>
        <v>0</v>
      </c>
      <c r="E88" s="373">
        <f t="shared" si="12"/>
        <v>0</v>
      </c>
      <c r="F88" s="372">
        <f t="shared" si="12"/>
        <v>1</v>
      </c>
      <c r="G88" s="373">
        <f t="shared" si="12"/>
        <v>0</v>
      </c>
      <c r="H88" s="373">
        <f t="shared" si="12"/>
        <v>2.5</v>
      </c>
      <c r="I88" s="373">
        <f t="shared" si="12"/>
        <v>0.1</v>
      </c>
      <c r="J88" s="373">
        <f t="shared" si="12"/>
        <v>1</v>
      </c>
      <c r="K88" s="372">
        <f t="shared" si="12"/>
        <v>0</v>
      </c>
      <c r="L88" s="372">
        <f>SUM(L90:L102)</f>
        <v>0</v>
      </c>
      <c r="M88" s="372">
        <f>SUM(M90:M102)</f>
        <v>0.2</v>
      </c>
      <c r="N88" s="348" t="s">
        <v>253</v>
      </c>
      <c r="O88" s="349"/>
      <c r="P88" s="349"/>
    </row>
    <row r="89" spans="1:16">
      <c r="A89" s="353"/>
      <c r="B89" s="371"/>
      <c r="C89" s="372"/>
      <c r="D89" s="373"/>
      <c r="E89" s="373"/>
      <c r="F89" s="372"/>
      <c r="G89" s="373"/>
      <c r="H89" s="373"/>
      <c r="I89" s="373"/>
      <c r="J89" s="373"/>
      <c r="K89" s="372"/>
      <c r="L89" s="372"/>
      <c r="M89" s="372"/>
      <c r="N89" s="348"/>
      <c r="O89" s="349"/>
      <c r="P89" s="349"/>
    </row>
    <row r="90" spans="1:16">
      <c r="A90" s="126" t="str">
        <f>VLOOKUP([1]ListOfRegions!A58,[1]ListOfRegions!A58:B132,2,0)</f>
        <v xml:space="preserve">  Σύρου</v>
      </c>
      <c r="B90" s="168" t="s">
        <v>304</v>
      </c>
      <c r="C90" s="146" t="s">
        <v>304</v>
      </c>
      <c r="D90" s="145" t="s">
        <v>304</v>
      </c>
      <c r="E90" s="145" t="s">
        <v>304</v>
      </c>
      <c r="F90" s="146" t="s">
        <v>304</v>
      </c>
      <c r="G90" s="145" t="s">
        <v>304</v>
      </c>
      <c r="H90" s="145" t="s">
        <v>304</v>
      </c>
      <c r="I90" s="145" t="s">
        <v>304</v>
      </c>
      <c r="J90" s="146" t="s">
        <v>304</v>
      </c>
      <c r="K90" s="145" t="s">
        <v>304</v>
      </c>
      <c r="L90" s="145" t="s">
        <v>304</v>
      </c>
      <c r="M90" s="145" t="s">
        <v>304</v>
      </c>
      <c r="N90" s="130" t="s">
        <v>254</v>
      </c>
      <c r="O90" s="134"/>
      <c r="P90" s="134"/>
    </row>
    <row r="91" spans="1:16">
      <c r="A91" s="126" t="str">
        <f>VLOOKUP([1]ListOfRegions!A59,[1]ListOfRegions!A59:B133,2,0)</f>
        <v xml:space="preserve">  Άνδρου</v>
      </c>
      <c r="B91" s="168" t="s">
        <v>304</v>
      </c>
      <c r="C91" s="146" t="s">
        <v>304</v>
      </c>
      <c r="D91" s="145" t="s">
        <v>304</v>
      </c>
      <c r="E91" s="145" t="s">
        <v>304</v>
      </c>
      <c r="F91" s="146" t="s">
        <v>304</v>
      </c>
      <c r="G91" s="145" t="s">
        <v>304</v>
      </c>
      <c r="H91" s="145" t="s">
        <v>304</v>
      </c>
      <c r="I91" s="145" t="s">
        <v>304</v>
      </c>
      <c r="J91" s="146" t="s">
        <v>304</v>
      </c>
      <c r="K91" s="145" t="s">
        <v>304</v>
      </c>
      <c r="L91" s="145" t="s">
        <v>304</v>
      </c>
      <c r="M91" s="145" t="s">
        <v>304</v>
      </c>
      <c r="N91" s="130" t="s">
        <v>255</v>
      </c>
      <c r="O91" s="134"/>
      <c r="P91" s="134"/>
    </row>
    <row r="92" spans="1:16">
      <c r="A92" s="126" t="str">
        <f>VLOOKUP([1]ListOfRegions!A60,[1]ListOfRegions!A60:B134,2,0)</f>
        <v xml:space="preserve">  Θήρας</v>
      </c>
      <c r="B92" s="168" t="s">
        <v>304</v>
      </c>
      <c r="C92" s="146" t="s">
        <v>304</v>
      </c>
      <c r="D92" s="145" t="s">
        <v>304</v>
      </c>
      <c r="E92" s="145" t="s">
        <v>304</v>
      </c>
      <c r="F92" s="146" t="s">
        <v>304</v>
      </c>
      <c r="G92" s="145" t="s">
        <v>304</v>
      </c>
      <c r="H92" s="145" t="s">
        <v>304</v>
      </c>
      <c r="I92" s="145" t="s">
        <v>304</v>
      </c>
      <c r="J92" s="146" t="s">
        <v>304</v>
      </c>
      <c r="K92" s="145" t="s">
        <v>304</v>
      </c>
      <c r="L92" s="145" t="s">
        <v>304</v>
      </c>
      <c r="M92" s="145" t="s">
        <v>304</v>
      </c>
      <c r="N92" s="130" t="s">
        <v>256</v>
      </c>
      <c r="O92" s="134"/>
      <c r="P92" s="134"/>
    </row>
    <row r="93" spans="1:16">
      <c r="A93" s="126" t="str">
        <f>VLOOKUP([1]ListOfRegions!A61,[1]ListOfRegions!A61:B135,2,0)</f>
        <v xml:space="preserve">  Καλύμνου</v>
      </c>
      <c r="B93" s="168" t="s">
        <v>304</v>
      </c>
      <c r="C93" s="146" t="s">
        <v>304</v>
      </c>
      <c r="D93" s="145" t="s">
        <v>304</v>
      </c>
      <c r="E93" s="145" t="s">
        <v>304</v>
      </c>
      <c r="F93" s="146" t="s">
        <v>304</v>
      </c>
      <c r="G93" s="145" t="s">
        <v>304</v>
      </c>
      <c r="H93" s="145" t="s">
        <v>304</v>
      </c>
      <c r="I93" s="145" t="s">
        <v>304</v>
      </c>
      <c r="J93" s="146" t="s">
        <v>304</v>
      </c>
      <c r="K93" s="145" t="s">
        <v>304</v>
      </c>
      <c r="L93" s="145" t="s">
        <v>304</v>
      </c>
      <c r="M93" s="145" t="s">
        <v>304</v>
      </c>
      <c r="N93" s="130" t="s">
        <v>257</v>
      </c>
      <c r="O93" s="134"/>
      <c r="P93" s="134"/>
    </row>
    <row r="94" spans="1:16">
      <c r="A94" s="126" t="str">
        <f>VLOOKUP([1]ListOfRegions!A62,[1]ListOfRegions!A62:B136,2,0)</f>
        <v xml:space="preserve">  Καρπάθου</v>
      </c>
      <c r="B94" s="168" t="s">
        <v>304</v>
      </c>
      <c r="C94" s="146" t="s">
        <v>304</v>
      </c>
      <c r="D94" s="145" t="s">
        <v>304</v>
      </c>
      <c r="E94" s="145" t="s">
        <v>304</v>
      </c>
      <c r="F94" s="146" t="s">
        <v>304</v>
      </c>
      <c r="G94" s="145" t="s">
        <v>304</v>
      </c>
      <c r="H94" s="145" t="s">
        <v>304</v>
      </c>
      <c r="I94" s="145" t="s">
        <v>304</v>
      </c>
      <c r="J94" s="143">
        <v>1</v>
      </c>
      <c r="K94" s="145" t="s">
        <v>304</v>
      </c>
      <c r="L94" s="145" t="s">
        <v>304</v>
      </c>
      <c r="M94" s="144">
        <v>0.2</v>
      </c>
      <c r="N94" s="130" t="s">
        <v>258</v>
      </c>
      <c r="O94" s="134"/>
      <c r="P94" s="134"/>
    </row>
    <row r="95" spans="1:16">
      <c r="A95" s="126" t="str">
        <f>VLOOKUP([1]ListOfRegions!A63,[1]ListOfRegions!A63:B137,2,0)</f>
        <v xml:space="preserve">  Κύθνου</v>
      </c>
      <c r="B95" s="168" t="s">
        <v>304</v>
      </c>
      <c r="C95" s="146" t="s">
        <v>304</v>
      </c>
      <c r="D95" s="145" t="s">
        <v>304</v>
      </c>
      <c r="E95" s="145" t="s">
        <v>304</v>
      </c>
      <c r="F95" s="146" t="s">
        <v>304</v>
      </c>
      <c r="G95" s="145" t="s">
        <v>304</v>
      </c>
      <c r="H95" s="145" t="s">
        <v>304</v>
      </c>
      <c r="I95" s="145" t="s">
        <v>304</v>
      </c>
      <c r="J95" s="146" t="s">
        <v>304</v>
      </c>
      <c r="K95" s="145" t="s">
        <v>304</v>
      </c>
      <c r="L95" s="145" t="s">
        <v>304</v>
      </c>
      <c r="M95" s="145" t="s">
        <v>304</v>
      </c>
      <c r="N95" s="130" t="s">
        <v>259</v>
      </c>
      <c r="O95" s="134"/>
      <c r="P95" s="134"/>
    </row>
    <row r="96" spans="1:16">
      <c r="A96" s="126" t="str">
        <f>VLOOKUP([1]ListOfRegions!A64,[1]ListOfRegions!A64:B138,2,0)</f>
        <v xml:space="preserve">  Κω</v>
      </c>
      <c r="B96" s="168" t="s">
        <v>304</v>
      </c>
      <c r="C96" s="146" t="s">
        <v>304</v>
      </c>
      <c r="D96" s="145" t="s">
        <v>304</v>
      </c>
      <c r="E96" s="145" t="s">
        <v>304</v>
      </c>
      <c r="F96" s="146" t="s">
        <v>304</v>
      </c>
      <c r="G96" s="145" t="s">
        <v>304</v>
      </c>
      <c r="H96" s="145" t="s">
        <v>304</v>
      </c>
      <c r="I96" s="145" t="s">
        <v>304</v>
      </c>
      <c r="J96" s="146" t="s">
        <v>304</v>
      </c>
      <c r="K96" s="145" t="s">
        <v>304</v>
      </c>
      <c r="L96" s="145" t="s">
        <v>304</v>
      </c>
      <c r="M96" s="145" t="s">
        <v>304</v>
      </c>
      <c r="N96" s="130" t="s">
        <v>260</v>
      </c>
      <c r="O96" s="134"/>
      <c r="P96" s="134"/>
    </row>
    <row r="97" spans="1:16">
      <c r="A97" s="126" t="str">
        <f>VLOOKUP([1]ListOfRegions!A65,[1]ListOfRegions!A65:B139,2,0)</f>
        <v xml:space="preserve">  Μήλου</v>
      </c>
      <c r="B97" s="168" t="s">
        <v>304</v>
      </c>
      <c r="C97" s="146" t="s">
        <v>304</v>
      </c>
      <c r="D97" s="145" t="s">
        <v>304</v>
      </c>
      <c r="E97" s="145" t="s">
        <v>304</v>
      </c>
      <c r="F97" s="146" t="s">
        <v>304</v>
      </c>
      <c r="G97" s="145" t="s">
        <v>304</v>
      </c>
      <c r="H97" s="145" t="s">
        <v>304</v>
      </c>
      <c r="I97" s="145" t="s">
        <v>304</v>
      </c>
      <c r="J97" s="146" t="s">
        <v>304</v>
      </c>
      <c r="K97" s="145" t="s">
        <v>304</v>
      </c>
      <c r="L97" s="145" t="s">
        <v>304</v>
      </c>
      <c r="M97" s="145" t="s">
        <v>304</v>
      </c>
      <c r="N97" s="130" t="s">
        <v>261</v>
      </c>
      <c r="O97" s="134"/>
      <c r="P97" s="134"/>
    </row>
    <row r="98" spans="1:16">
      <c r="A98" s="126" t="str">
        <f>VLOOKUP([1]ListOfRegions!A66,[1]ListOfRegions!A66:B140,2,0)</f>
        <v xml:space="preserve">  Μυκόνου.</v>
      </c>
      <c r="B98" s="168" t="s">
        <v>304</v>
      </c>
      <c r="C98" s="146" t="s">
        <v>304</v>
      </c>
      <c r="D98" s="145" t="s">
        <v>304</v>
      </c>
      <c r="E98" s="145" t="s">
        <v>304</v>
      </c>
      <c r="F98" s="146" t="s">
        <v>304</v>
      </c>
      <c r="G98" s="145" t="s">
        <v>304</v>
      </c>
      <c r="H98" s="145" t="s">
        <v>304</v>
      </c>
      <c r="I98" s="145" t="s">
        <v>304</v>
      </c>
      <c r="J98" s="146" t="s">
        <v>304</v>
      </c>
      <c r="K98" s="145" t="s">
        <v>304</v>
      </c>
      <c r="L98" s="145" t="s">
        <v>304</v>
      </c>
      <c r="M98" s="145" t="s">
        <v>304</v>
      </c>
      <c r="N98" s="130" t="s">
        <v>262</v>
      </c>
      <c r="O98" s="134"/>
      <c r="P98" s="134"/>
    </row>
    <row r="99" spans="1:16">
      <c r="A99" s="126" t="str">
        <f>VLOOKUP([1]ListOfRegions!A67,[1]ListOfRegions!A67:B141,2,0)</f>
        <v xml:space="preserve">  Νάξου</v>
      </c>
      <c r="B99" s="168" t="s">
        <v>304</v>
      </c>
      <c r="C99" s="146" t="s">
        <v>304</v>
      </c>
      <c r="D99" s="145" t="s">
        <v>304</v>
      </c>
      <c r="E99" s="145" t="s">
        <v>304</v>
      </c>
      <c r="F99" s="146" t="s">
        <v>304</v>
      </c>
      <c r="G99" s="145" t="s">
        <v>304</v>
      </c>
      <c r="H99" s="145" t="s">
        <v>304</v>
      </c>
      <c r="I99" s="145" t="s">
        <v>304</v>
      </c>
      <c r="J99" s="146" t="s">
        <v>304</v>
      </c>
      <c r="K99" s="145" t="s">
        <v>304</v>
      </c>
      <c r="L99" s="145" t="s">
        <v>304</v>
      </c>
      <c r="M99" s="145" t="s">
        <v>304</v>
      </c>
      <c r="N99" s="130" t="s">
        <v>263</v>
      </c>
      <c r="O99" s="134"/>
      <c r="P99" s="134"/>
    </row>
    <row r="100" spans="1:16">
      <c r="A100" s="126" t="str">
        <f>VLOOKUP([1]ListOfRegions!A68,[1]ListOfRegions!A68:B142,2,0)</f>
        <v xml:space="preserve">  Πάρου</v>
      </c>
      <c r="B100" s="168" t="s">
        <v>304</v>
      </c>
      <c r="C100" s="146" t="s">
        <v>304</v>
      </c>
      <c r="D100" s="145" t="s">
        <v>304</v>
      </c>
      <c r="E100" s="145" t="s">
        <v>304</v>
      </c>
      <c r="F100" s="146" t="s">
        <v>304</v>
      </c>
      <c r="G100" s="145" t="s">
        <v>304</v>
      </c>
      <c r="H100" s="145" t="s">
        <v>304</v>
      </c>
      <c r="I100" s="145" t="s">
        <v>304</v>
      </c>
      <c r="J100" s="146" t="s">
        <v>304</v>
      </c>
      <c r="K100" s="145" t="s">
        <v>304</v>
      </c>
      <c r="L100" s="145" t="s">
        <v>304</v>
      </c>
      <c r="M100" s="145" t="s">
        <v>304</v>
      </c>
      <c r="N100" s="130" t="s">
        <v>264</v>
      </c>
      <c r="O100" s="134"/>
      <c r="P100" s="134"/>
    </row>
    <row r="101" spans="1:16">
      <c r="A101" s="126" t="str">
        <f>VLOOKUP([1]ListOfRegions!A69,[1]ListOfRegions!A69:B143,2,0)</f>
        <v xml:space="preserve">  Ρόδου</v>
      </c>
      <c r="B101" s="168" t="s">
        <v>304</v>
      </c>
      <c r="C101" s="146" t="s">
        <v>304</v>
      </c>
      <c r="D101" s="145" t="s">
        <v>304</v>
      </c>
      <c r="E101" s="145" t="s">
        <v>304</v>
      </c>
      <c r="F101" s="143">
        <v>1</v>
      </c>
      <c r="G101" s="145" t="s">
        <v>304</v>
      </c>
      <c r="H101" s="144">
        <v>2.5</v>
      </c>
      <c r="I101" s="144">
        <v>0.1</v>
      </c>
      <c r="J101" s="146" t="s">
        <v>304</v>
      </c>
      <c r="K101" s="145" t="s">
        <v>304</v>
      </c>
      <c r="L101" s="145" t="s">
        <v>304</v>
      </c>
      <c r="M101" s="145" t="s">
        <v>304</v>
      </c>
      <c r="N101" s="130" t="s">
        <v>265</v>
      </c>
      <c r="O101" s="134"/>
      <c r="P101" s="134"/>
    </row>
    <row r="102" spans="1:16">
      <c r="A102" s="126" t="str">
        <f>VLOOKUP([1]ListOfRegions!A70,[1]ListOfRegions!A70:B144,2,0)</f>
        <v xml:space="preserve">  Τήνου</v>
      </c>
      <c r="B102" s="168" t="s">
        <v>304</v>
      </c>
      <c r="C102" s="146" t="s">
        <v>304</v>
      </c>
      <c r="D102" s="145" t="s">
        <v>304</v>
      </c>
      <c r="E102" s="145" t="s">
        <v>304</v>
      </c>
      <c r="F102" s="146" t="s">
        <v>304</v>
      </c>
      <c r="G102" s="145" t="s">
        <v>304</v>
      </c>
      <c r="H102" s="145" t="s">
        <v>304</v>
      </c>
      <c r="I102" s="145" t="s">
        <v>304</v>
      </c>
      <c r="J102" s="146" t="s">
        <v>304</v>
      </c>
      <c r="K102" s="145" t="s">
        <v>304</v>
      </c>
      <c r="L102" s="145" t="s">
        <v>304</v>
      </c>
      <c r="M102" s="145" t="s">
        <v>304</v>
      </c>
      <c r="N102" s="130" t="s">
        <v>266</v>
      </c>
      <c r="O102" s="134"/>
      <c r="P102" s="134"/>
    </row>
    <row r="103" spans="1:16">
      <c r="A103" s="353" t="s">
        <v>267</v>
      </c>
      <c r="B103" s="371">
        <f>SUM(B105:B108)</f>
        <v>0</v>
      </c>
      <c r="C103" s="372">
        <f>SUM(C105:C108)</f>
        <v>0</v>
      </c>
      <c r="D103" s="373">
        <f t="shared" ref="D103:K103" si="13">SUM(D105:D108)</f>
        <v>0</v>
      </c>
      <c r="E103" s="373">
        <f t="shared" si="13"/>
        <v>0</v>
      </c>
      <c r="F103" s="372">
        <f t="shared" si="13"/>
        <v>130566</v>
      </c>
      <c r="G103" s="373">
        <f t="shared" si="13"/>
        <v>18719.25</v>
      </c>
      <c r="H103" s="373">
        <f t="shared" si="13"/>
        <v>5390.67</v>
      </c>
      <c r="I103" s="373">
        <f t="shared" si="13"/>
        <v>12436.365</v>
      </c>
      <c r="J103" s="373">
        <f t="shared" si="13"/>
        <v>560</v>
      </c>
      <c r="K103" s="372">
        <f t="shared" si="13"/>
        <v>161.79999999999998</v>
      </c>
      <c r="L103" s="372">
        <f>SUM(L105:L108)</f>
        <v>12.02</v>
      </c>
      <c r="M103" s="372">
        <f>SUM(M105:M108)</f>
        <v>33.32</v>
      </c>
      <c r="N103" s="348" t="s">
        <v>268</v>
      </c>
      <c r="O103" s="349"/>
      <c r="P103" s="349"/>
    </row>
    <row r="104" spans="1:16">
      <c r="A104" s="353"/>
      <c r="B104" s="371"/>
      <c r="C104" s="372"/>
      <c r="D104" s="373"/>
      <c r="E104" s="373"/>
      <c r="F104" s="372"/>
      <c r="G104" s="373"/>
      <c r="H104" s="373"/>
      <c r="I104" s="373"/>
      <c r="J104" s="373"/>
      <c r="K104" s="372"/>
      <c r="L104" s="372"/>
      <c r="M104" s="372"/>
      <c r="N104" s="348"/>
      <c r="O104" s="349"/>
      <c r="P104" s="349"/>
    </row>
    <row r="105" spans="1:16">
      <c r="A105" s="126" t="str">
        <f>VLOOKUP([1]ListOfRegions!A71,[1]ListOfRegions!A71:B145,2,0)</f>
        <v xml:space="preserve">  Ηρακλείου</v>
      </c>
      <c r="B105" s="168" t="s">
        <v>304</v>
      </c>
      <c r="C105" s="146" t="s">
        <v>304</v>
      </c>
      <c r="D105" s="145" t="s">
        <v>304</v>
      </c>
      <c r="E105" s="145" t="s">
        <v>304</v>
      </c>
      <c r="F105" s="143">
        <v>120962</v>
      </c>
      <c r="G105" s="144">
        <v>18394.7</v>
      </c>
      <c r="H105" s="144">
        <v>5235</v>
      </c>
      <c r="I105" s="144">
        <v>11969.91</v>
      </c>
      <c r="J105" s="143">
        <v>408</v>
      </c>
      <c r="K105" s="144">
        <v>160.5</v>
      </c>
      <c r="L105" s="144">
        <v>1.5</v>
      </c>
      <c r="M105" s="147">
        <v>26.62</v>
      </c>
      <c r="N105" s="130" t="s">
        <v>269</v>
      </c>
      <c r="O105" s="134"/>
      <c r="P105" s="134"/>
    </row>
    <row r="106" spans="1:16">
      <c r="A106" s="126" t="str">
        <f>VLOOKUP([1]ListOfRegions!A72,[1]ListOfRegions!A72:B146,2,0)</f>
        <v xml:space="preserve">  Λασιθίου</v>
      </c>
      <c r="B106" s="168" t="s">
        <v>304</v>
      </c>
      <c r="C106" s="146" t="s">
        <v>304</v>
      </c>
      <c r="D106" s="145" t="s">
        <v>304</v>
      </c>
      <c r="E106" s="145" t="s">
        <v>304</v>
      </c>
      <c r="F106" s="143">
        <v>6365</v>
      </c>
      <c r="G106" s="144">
        <v>201</v>
      </c>
      <c r="H106" s="144">
        <v>28.65</v>
      </c>
      <c r="I106" s="144">
        <v>322.06</v>
      </c>
      <c r="J106" s="143">
        <v>22</v>
      </c>
      <c r="K106" s="144">
        <v>1.2</v>
      </c>
      <c r="L106" s="144">
        <v>0.4</v>
      </c>
      <c r="M106" s="147">
        <v>2.9</v>
      </c>
      <c r="N106" s="130" t="s">
        <v>270</v>
      </c>
      <c r="O106" s="134"/>
      <c r="P106" s="134"/>
    </row>
    <row r="107" spans="1:16" ht="12.55">
      <c r="A107" s="126" t="str">
        <f>VLOOKUP([1]ListOfRegions!A73,[1]ListOfRegions!A73:B147,2,0)</f>
        <v xml:space="preserve">  Ρεθύμνης</v>
      </c>
      <c r="B107" s="170" t="s">
        <v>304</v>
      </c>
      <c r="C107" s="148" t="s">
        <v>304</v>
      </c>
      <c r="D107" s="149" t="s">
        <v>304</v>
      </c>
      <c r="E107" s="149" t="s">
        <v>304</v>
      </c>
      <c r="F107" s="150">
        <v>3027</v>
      </c>
      <c r="G107" s="144">
        <v>103.25</v>
      </c>
      <c r="H107" s="144">
        <v>60.5</v>
      </c>
      <c r="I107" s="144">
        <v>100.285</v>
      </c>
      <c r="J107" s="143">
        <v>127</v>
      </c>
      <c r="K107" s="144">
        <v>0.1</v>
      </c>
      <c r="L107" s="144">
        <v>10.02</v>
      </c>
      <c r="M107" s="147">
        <v>2.2999999999999998</v>
      </c>
      <c r="N107" s="130" t="s">
        <v>271</v>
      </c>
      <c r="O107" s="134"/>
      <c r="P107" s="134"/>
    </row>
    <row r="108" spans="1:16" ht="13.15" thickBot="1">
      <c r="A108" s="127" t="str">
        <f>VLOOKUP([1]ListOfRegions!A74,[1]ListOfRegions!A74:B148,2,0)</f>
        <v xml:space="preserve">  Χανίων</v>
      </c>
      <c r="B108" s="171" t="s">
        <v>304</v>
      </c>
      <c r="C108" s="154" t="s">
        <v>304</v>
      </c>
      <c r="D108" s="155" t="s">
        <v>304</v>
      </c>
      <c r="E108" s="155" t="s">
        <v>304</v>
      </c>
      <c r="F108" s="156">
        <v>212</v>
      </c>
      <c r="G108" s="152">
        <v>20.3</v>
      </c>
      <c r="H108" s="152">
        <v>66.52</v>
      </c>
      <c r="I108" s="152">
        <v>44.11</v>
      </c>
      <c r="J108" s="151">
        <v>3</v>
      </c>
      <c r="K108" s="153" t="s">
        <v>304</v>
      </c>
      <c r="L108" s="152">
        <v>0.1</v>
      </c>
      <c r="M108" s="157">
        <v>1.5</v>
      </c>
      <c r="N108" s="131" t="s">
        <v>272</v>
      </c>
      <c r="O108" s="128"/>
      <c r="P108" s="128"/>
    </row>
    <row r="110" spans="1:16">
      <c r="A110" s="138" t="s">
        <v>300</v>
      </c>
      <c r="K110" s="172" t="s">
        <v>302</v>
      </c>
      <c r="L110" s="172"/>
      <c r="M110" s="172"/>
      <c r="N110" s="132"/>
      <c r="O110" s="132"/>
      <c r="P110" s="132"/>
    </row>
    <row r="111" spans="1:16" ht="21" customHeight="1">
      <c r="A111" s="164" t="s">
        <v>301</v>
      </c>
      <c r="K111" s="363" t="s">
        <v>303</v>
      </c>
      <c r="L111" s="363"/>
      <c r="M111" s="363"/>
      <c r="N111" s="363"/>
      <c r="O111" s="363"/>
      <c r="P111" s="363"/>
    </row>
  </sheetData>
  <mergeCells count="197">
    <mergeCell ref="K111:P111"/>
    <mergeCell ref="H103:H104"/>
    <mergeCell ref="I103:I104"/>
    <mergeCell ref="J103:J104"/>
    <mergeCell ref="K103:K104"/>
    <mergeCell ref="L103:L104"/>
    <mergeCell ref="M103:M104"/>
    <mergeCell ref="K88:K89"/>
    <mergeCell ref="L88:L89"/>
    <mergeCell ref="M88:M89"/>
    <mergeCell ref="H88:H89"/>
    <mergeCell ref="I88:I89"/>
    <mergeCell ref="J88:J89"/>
    <mergeCell ref="B103:B104"/>
    <mergeCell ref="C103:C104"/>
    <mergeCell ref="D103:D104"/>
    <mergeCell ref="E103:E104"/>
    <mergeCell ref="F103:F104"/>
    <mergeCell ref="G103:G104"/>
    <mergeCell ref="B88:B89"/>
    <mergeCell ref="C88:C89"/>
    <mergeCell ref="D88:D89"/>
    <mergeCell ref="E88:E89"/>
    <mergeCell ref="F88:F89"/>
    <mergeCell ref="G88:G89"/>
    <mergeCell ref="K71:K72"/>
    <mergeCell ref="L71:L72"/>
    <mergeCell ref="M71:M7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59:K60"/>
    <mergeCell ref="L59:L60"/>
    <mergeCell ref="M59:M60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45:K46"/>
    <mergeCell ref="L45:L46"/>
    <mergeCell ref="M45:M46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I32:I33"/>
    <mergeCell ref="J32:J33"/>
    <mergeCell ref="K32:K33"/>
    <mergeCell ref="L32:L33"/>
    <mergeCell ref="M32:M33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J11:J12"/>
    <mergeCell ref="K11:K12"/>
    <mergeCell ref="L11:L12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N64:P65"/>
    <mergeCell ref="N71:P72"/>
    <mergeCell ref="N81:P82"/>
    <mergeCell ref="N88:P89"/>
    <mergeCell ref="N103:P104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B11:B12"/>
    <mergeCell ref="C11:C12"/>
    <mergeCell ref="D11:D12"/>
    <mergeCell ref="E11:E12"/>
    <mergeCell ref="F11:F12"/>
    <mergeCell ref="G11:G12"/>
    <mergeCell ref="H11:H12"/>
    <mergeCell ref="N9:P10"/>
    <mergeCell ref="N11:P12"/>
    <mergeCell ref="N19:P20"/>
    <mergeCell ref="N32:P33"/>
    <mergeCell ref="M11:M12"/>
    <mergeCell ref="N38:P39"/>
    <mergeCell ref="N45:P46"/>
    <mergeCell ref="N52:P53"/>
    <mergeCell ref="N59:P60"/>
    <mergeCell ref="M19:M20"/>
    <mergeCell ref="B2:G2"/>
    <mergeCell ref="H2:M2"/>
    <mergeCell ref="B5:M5"/>
    <mergeCell ref="N5:P8"/>
    <mergeCell ref="B6:E6"/>
    <mergeCell ref="F6:I6"/>
    <mergeCell ref="J6:M6"/>
    <mergeCell ref="B7:B8"/>
    <mergeCell ref="C7:E7"/>
    <mergeCell ref="J7:J8"/>
    <mergeCell ref="K7:M7"/>
    <mergeCell ref="A5:A8"/>
    <mergeCell ref="A9:A10"/>
    <mergeCell ref="F7:F8"/>
    <mergeCell ref="G7:I7"/>
    <mergeCell ref="A103:A104"/>
    <mergeCell ref="A19:A20"/>
    <mergeCell ref="A32:A33"/>
    <mergeCell ref="A38:A39"/>
    <mergeCell ref="A45:A46"/>
    <mergeCell ref="A11:A12"/>
    <mergeCell ref="A52:A53"/>
    <mergeCell ref="A59:A60"/>
    <mergeCell ref="A64:A65"/>
    <mergeCell ref="A71:A72"/>
    <mergeCell ref="A81:A82"/>
    <mergeCell ref="A88:A89"/>
    <mergeCell ref="I11:I12"/>
    <mergeCell ref="B32:B33"/>
    <mergeCell ref="C32:C33"/>
    <mergeCell ref="D32:D33"/>
    <mergeCell ref="E32:E33"/>
    <mergeCell ref="F32:F33"/>
    <mergeCell ref="G32:G33"/>
    <mergeCell ref="H32:H33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ListOfValues</vt:lpstr>
      <vt:lpstr>Πίνακας4α</vt:lpstr>
      <vt:lpstr>Πίνακας4α (1)</vt:lpstr>
      <vt:lpstr>Πίνακας4α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s.spyroulis</dc:creator>
  <cp:lastModifiedBy>s.spyroulis</cp:lastModifiedBy>
  <cp:lastPrinted>2015-05-13T12:31:37Z</cp:lastPrinted>
  <dcterms:created xsi:type="dcterms:W3CDTF">2015-05-04T11:17:29Z</dcterms:created>
  <dcterms:modified xsi:type="dcterms:W3CDTF">2019-07-02T11:46:31Z</dcterms:modified>
</cp:coreProperties>
</file>