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miliara\Documents\ΛΕΥΚΟΘΕΑ\ΛΕΥΚΟΘΕΑ\ΔΟΤΑ\ΔΟΤΑ_ΔΕΛΤΙΟ_ΤΥΠΟΥ_ΕΤΗΣΙΟ_2021\πίνακες χρονοσειρών\"/>
    </mc:Choice>
  </mc:AlternateContent>
  <xr:revisionPtr revIDLastSave="0" documentId="13_ncr:1_{C0261ED3-858A-40E0-895C-EEB5C106749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ΝΕΚΡΟΙ" sheetId="8" r:id="rId1"/>
  </sheets>
  <definedNames>
    <definedName name="_xlnm.Print_Area" localSheetId="0">ΝΕΚΡΟΙ!$A$1:$S$84</definedName>
    <definedName name="_xlnm.Print_Titles" localSheetId="0">ΝΕΚΡΟΙ!$2:$2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" i="8" l="1"/>
  <c r="S83" i="8"/>
  <c r="R83" i="8"/>
  <c r="S81" i="8"/>
  <c r="S82" i="8"/>
  <c r="S77" i="8"/>
  <c r="S78" i="8"/>
  <c r="S79" i="8"/>
  <c r="S80" i="8"/>
  <c r="S76" i="8"/>
  <c r="S74" i="8"/>
  <c r="S73" i="8"/>
  <c r="S72" i="8"/>
  <c r="S71" i="8"/>
  <c r="S70" i="8"/>
  <c r="S69" i="8"/>
  <c r="S67" i="8"/>
  <c r="S62" i="8"/>
  <c r="S63" i="8"/>
  <c r="S64" i="8"/>
  <c r="S65" i="8"/>
  <c r="S66" i="8"/>
  <c r="S61" i="8"/>
  <c r="S59" i="8"/>
  <c r="S50" i="8"/>
  <c r="S49" i="8"/>
  <c r="S48" i="8"/>
  <c r="S51" i="8"/>
  <c r="S52" i="8"/>
  <c r="S53" i="8"/>
  <c r="S54" i="8"/>
  <c r="S55" i="8"/>
  <c r="S56" i="8"/>
  <c r="S57" i="8"/>
  <c r="S58" i="8"/>
  <c r="S42" i="8"/>
  <c r="S43" i="8"/>
  <c r="S44" i="8"/>
  <c r="S45" i="8"/>
  <c r="S46" i="8"/>
  <c r="S40" i="8"/>
  <c r="S39" i="8"/>
  <c r="S37" i="8"/>
  <c r="S34" i="8"/>
  <c r="S33" i="8"/>
  <c r="S26" i="8"/>
  <c r="S27" i="8"/>
  <c r="S28" i="8"/>
  <c r="S29" i="8"/>
  <c r="S30" i="8"/>
  <c r="S31" i="8"/>
  <c r="S32" i="8"/>
  <c r="S35" i="8"/>
  <c r="S36" i="8"/>
  <c r="S25" i="8"/>
  <c r="S23" i="8"/>
  <c r="S22" i="8"/>
  <c r="S20" i="8"/>
  <c r="S14" i="8"/>
  <c r="S15" i="8"/>
  <c r="S16" i="8"/>
  <c r="S17" i="8"/>
  <c r="S18" i="8"/>
  <c r="S19" i="8"/>
  <c r="S13" i="8"/>
  <c r="S11" i="8"/>
  <c r="S10" i="8"/>
  <c r="S9" i="8"/>
  <c r="S6" i="8"/>
  <c r="S5" i="8"/>
  <c r="S3" i="8"/>
  <c r="R3" i="8"/>
  <c r="R84" i="8"/>
  <c r="R77" i="8"/>
  <c r="R78" i="8"/>
  <c r="R79" i="8"/>
  <c r="R80" i="8"/>
  <c r="R81" i="8"/>
  <c r="R76" i="8"/>
  <c r="R82" i="8"/>
  <c r="R70" i="8"/>
  <c r="R71" i="8"/>
  <c r="R72" i="8"/>
  <c r="R73" i="8"/>
  <c r="R74" i="8"/>
  <c r="R69" i="8"/>
  <c r="R62" i="8"/>
  <c r="R63" i="8"/>
  <c r="R64" i="8"/>
  <c r="R65" i="8"/>
  <c r="R66" i="8"/>
  <c r="R67" i="8"/>
  <c r="R61" i="8"/>
  <c r="R49" i="8"/>
  <c r="R50" i="8"/>
  <c r="R51" i="8"/>
  <c r="R52" i="8"/>
  <c r="R53" i="8"/>
  <c r="R54" i="8"/>
  <c r="R55" i="8"/>
  <c r="R56" i="8"/>
  <c r="R57" i="8"/>
  <c r="R58" i="8"/>
  <c r="R59" i="8"/>
  <c r="R48" i="8"/>
  <c r="R43" i="8"/>
  <c r="R44" i="8"/>
  <c r="R45" i="8"/>
  <c r="R46" i="8"/>
  <c r="R42" i="8"/>
  <c r="R40" i="8"/>
  <c r="R39" i="8"/>
  <c r="R37" i="8"/>
  <c r="R26" i="8"/>
  <c r="R27" i="8"/>
  <c r="R28" i="8"/>
  <c r="R29" i="8"/>
  <c r="R30" i="8"/>
  <c r="R31" i="8"/>
  <c r="R32" i="8"/>
  <c r="R33" i="8"/>
  <c r="R34" i="8"/>
  <c r="R35" i="8"/>
  <c r="R36" i="8"/>
  <c r="R25" i="8"/>
  <c r="R22" i="8"/>
  <c r="R23" i="8"/>
  <c r="R13" i="8"/>
  <c r="R14" i="8"/>
  <c r="R15" i="8"/>
  <c r="R16" i="8"/>
  <c r="R17" i="8"/>
  <c r="R18" i="8"/>
  <c r="R19" i="8"/>
  <c r="R20" i="8"/>
  <c r="R11" i="8"/>
  <c r="R10" i="8"/>
  <c r="R9" i="8"/>
  <c r="R6" i="8"/>
  <c r="R5" i="8"/>
  <c r="Q82" i="8"/>
  <c r="Q83" i="8"/>
  <c r="Q84" i="8"/>
  <c r="Q77" i="8"/>
  <c r="Q78" i="8"/>
  <c r="Q79" i="8"/>
  <c r="Q80" i="8"/>
  <c r="Q81" i="8"/>
  <c r="Q76" i="8"/>
  <c r="Q70" i="8"/>
  <c r="Q71" i="8"/>
  <c r="Q72" i="8"/>
  <c r="Q73" i="8"/>
  <c r="Q74" i="8"/>
  <c r="Q69" i="8"/>
  <c r="Q62" i="8"/>
  <c r="Q63" i="8"/>
  <c r="Q64" i="8"/>
  <c r="Q65" i="8"/>
  <c r="Q66" i="8"/>
  <c r="Q67" i="8"/>
  <c r="Q61" i="8"/>
  <c r="Q49" i="8"/>
  <c r="Q50" i="8"/>
  <c r="Q51" i="8"/>
  <c r="Q52" i="8"/>
  <c r="Q53" i="8"/>
  <c r="Q54" i="8"/>
  <c r="Q55" i="8"/>
  <c r="Q56" i="8"/>
  <c r="Q57" i="8"/>
  <c r="Q58" i="8"/>
  <c r="Q59" i="8"/>
  <c r="Q48" i="8"/>
  <c r="Q43" i="8"/>
  <c r="Q44" i="8"/>
  <c r="Q45" i="8"/>
  <c r="Q46" i="8"/>
  <c r="Q42" i="8"/>
  <c r="Q40" i="8"/>
  <c r="Q39" i="8"/>
  <c r="Q26" i="8"/>
  <c r="Q27" i="8"/>
  <c r="Q28" i="8"/>
  <c r="Q29" i="8"/>
  <c r="Q30" i="8"/>
  <c r="Q31" i="8"/>
  <c r="Q32" i="8"/>
  <c r="Q33" i="8"/>
  <c r="Q34" i="8"/>
  <c r="Q35" i="8"/>
  <c r="Q36" i="8"/>
  <c r="Q37" i="8"/>
  <c r="Q25" i="8"/>
  <c r="Q23" i="8"/>
  <c r="Q22" i="8"/>
  <c r="Q13" i="8"/>
  <c r="Q11" i="8"/>
  <c r="Q10" i="8"/>
  <c r="Q9" i="8"/>
  <c r="Q6" i="8"/>
  <c r="Q5" i="8"/>
  <c r="Q3" i="8"/>
  <c r="Q14" i="8"/>
  <c r="Q15" i="8"/>
  <c r="Q16" i="8"/>
  <c r="Q17" i="8"/>
  <c r="Q18" i="8"/>
  <c r="Q19" i="8"/>
  <c r="Q20" i="8"/>
  <c r="S7" i="8" l="1"/>
</calcChain>
</file>

<file path=xl/sharedStrings.xml><?xml version="1.0" encoding="utf-8"?>
<sst xmlns="http://schemas.openxmlformats.org/spreadsheetml/2006/main" count="103" uniqueCount="100">
  <si>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</si>
  <si>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</si>
  <si>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</si>
  <si>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</si>
  <si>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</si>
  <si>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</si>
  <si>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</si>
  <si>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</si>
  <si>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</si>
  <si>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0-14</t>
  </si>
  <si>
    <t>15-17</t>
  </si>
  <si>
    <t>18-20</t>
  </si>
  <si>
    <t>21-24</t>
  </si>
  <si>
    <t>25-44</t>
  </si>
  <si>
    <t>45-64</t>
  </si>
  <si>
    <t>65 και άνω</t>
  </si>
  <si>
    <t>Άγνωστη</t>
  </si>
  <si>
    <t>ΕΙΔΟΣ ΠΕΡΙΟΧΗΣ</t>
  </si>
  <si>
    <t>Κατοικημένη</t>
  </si>
  <si>
    <t>Μη κατοικημένη</t>
  </si>
  <si>
    <t>Αυτοκινητόδρομος</t>
  </si>
  <si>
    <t>Εθνική οδός</t>
  </si>
  <si>
    <t>Επαρχιακή οδός</t>
  </si>
  <si>
    <t>Δημοτική οδός</t>
  </si>
  <si>
    <t>Άλλο</t>
  </si>
  <si>
    <t>ΜΕΣΟ ΜΕΤΑΦΟΡΑΣ</t>
  </si>
  <si>
    <t>Επιβατικά</t>
  </si>
  <si>
    <t>Μοτοποδήλατα</t>
  </si>
  <si>
    <t>Λεωφορεία</t>
  </si>
  <si>
    <t>Άλλο είδος οχήματος</t>
  </si>
  <si>
    <t>Πεζοί</t>
  </si>
  <si>
    <t>Μοτοσυκλέτες</t>
  </si>
  <si>
    <t>Ποδήλατα</t>
  </si>
  <si>
    <t>Φορτηγά μέχρι 3.5 τόνους</t>
  </si>
  <si>
    <t>Φορτηγά άνω των 3.5 τόνων</t>
  </si>
  <si>
    <t>2016</t>
  </si>
  <si>
    <t>ΦΥΛΟ</t>
  </si>
  <si>
    <t>Άνδρες</t>
  </si>
  <si>
    <t>Γυναίκες</t>
  </si>
  <si>
    <t>Άγνωστο</t>
  </si>
  <si>
    <t>ΗΛΙΚΙΑ</t>
  </si>
  <si>
    <t>ΕΙΔΟΣ ΟΔΟΥ</t>
  </si>
  <si>
    <t>Αττική</t>
  </si>
  <si>
    <t>Λοιπή Χώρα</t>
  </si>
  <si>
    <t>ΩΡΑ ΑΤΥΧΗΜΑΤΟΣ</t>
  </si>
  <si>
    <t>0-4</t>
  </si>
  <si>
    <t>5-8</t>
  </si>
  <si>
    <t>9-12</t>
  </si>
  <si>
    <t>13-16</t>
  </si>
  <si>
    <t>17-20</t>
  </si>
  <si>
    <t>21-23</t>
  </si>
  <si>
    <t>ΗΜΕΡΑ ΕΒΔΟΜΑΔΑΣ</t>
  </si>
  <si>
    <t>ΜΗΝΑΣ</t>
  </si>
  <si>
    <t>Σύνολο Νεκρών</t>
  </si>
  <si>
    <t>ΚΑΤΗΓΟΡΙΑ ΠΑΘΟΝΤΑ</t>
  </si>
  <si>
    <t>Οδηγοί</t>
  </si>
  <si>
    <t>Μεταφερόμενοι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</si>
  <si>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</si>
  <si>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</si>
  <si>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</si>
  <si>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</si>
  <si>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</si>
  <si>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</si>
  <si>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Αύγουστος</t>
  </si>
  <si>
    <t>Σεπτέμβριος</t>
  </si>
  <si>
    <t>Οκτώβριος</t>
  </si>
  <si>
    <t>Νοέμβριος</t>
  </si>
  <si>
    <t>Δεκέμβριος</t>
  </si>
  <si>
    <t>Κυριακή</t>
  </si>
  <si>
    <t>Δευτέρα</t>
  </si>
  <si>
    <t>Τρίτη</t>
  </si>
  <si>
    <t>Τετάρτη</t>
  </si>
  <si>
    <t>Πέμπτη</t>
  </si>
  <si>
    <t>Παρασκευή</t>
  </si>
  <si>
    <t>Σάββατο</t>
  </si>
  <si>
    <t>ΠΕΡΙΦΕΡΕΙΕΣ</t>
  </si>
  <si>
    <t>Ανατολική Μακεδονία &amp; Θράκη</t>
  </si>
  <si>
    <t>Κεντρική Μακεδονία</t>
  </si>
  <si>
    <t>Δυτική Μακεδονία</t>
  </si>
  <si>
    <t>Ήπειρος</t>
  </si>
  <si>
    <t>Θεσσαλία</t>
  </si>
  <si>
    <t xml:space="preserve">Ιόνιοι Νήσοι 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</si>
  <si>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</si>
  <si>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</si>
  <si>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</si>
  <si>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</si>
  <si>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</si>
  <si>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</si>
  <si>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ΠΕΡΙΟΧΗ</t>
  </si>
  <si>
    <t>2017</t>
  </si>
  <si>
    <t>Ιούλιος</t>
  </si>
  <si>
    <t>2018</t>
  </si>
  <si>
    <t>2019</t>
  </si>
  <si>
    <t>2020</t>
  </si>
  <si>
    <t>-</t>
  </si>
  <si>
    <t>Νεκροί από οδικά τροχαία ατυχήματα, βασικά χαρακτηριστικά (2007-2021)</t>
  </si>
  <si>
    <t>2021</t>
  </si>
  <si>
    <t>% 
2021</t>
  </si>
  <si>
    <t>Μεταβολή
2021/2007
%</t>
  </si>
  <si>
    <t>Ετήσια Μεταβολή
2021/2020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</si>
</sst>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8"/>
      <color rgb="FF0000FF"/>
      <name val="Calibri"/>
      <family val="2"/>
      <charset val="161"/>
      <scheme val="minor"/>
    </font>
    <font>
      <u/>
      <sz val="8"/>
      <color rgb="FF80008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/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/>
      <top/>
      <bottom style="medium">
        <color rgb="FF959595"/>
      </bottom>
      <diagonal/>
    </border>
    <border>
      <left/>
      <right/>
      <top/>
      <bottom style="medium">
        <color rgb="FF959595"/>
      </bottom>
      <diagonal/>
    </border>
    <border>
      <left/>
      <right/>
      <top style="medium">
        <color rgb="FF959595"/>
      </top>
      <bottom style="medium">
        <color rgb="FF959595"/>
      </bottom>
      <diagonal/>
    </border>
    <border>
      <left/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3" fontId="22" fillId="33" borderId="13" xfId="0" applyNumberFormat="1" applyFont="1" applyFill="1" applyBorder="1" applyAlignment="1">
      <alignment horizontal="right" vertical="center" wrapText="1"/>
    </xf>
    <xf numFmtId="3" fontId="22" fillId="33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3" fontId="20" fillId="35" borderId="10" xfId="0" applyNumberFormat="1" applyFont="1" applyFill="1" applyBorder="1" applyAlignment="1">
      <alignment horizontal="right" vertical="center" wrapText="1"/>
    </xf>
    <xf numFmtId="3" fontId="20" fillId="35" borderId="11" xfId="0" applyNumberFormat="1" applyFont="1" applyFill="1" applyBorder="1" applyAlignment="1">
      <alignment horizontal="right" vertical="center" wrapText="1"/>
    </xf>
    <xf numFmtId="164" fontId="20" fillId="35" borderId="11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49" fontId="22" fillId="36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left" vertical="top" wrapText="1"/>
    </xf>
    <xf numFmtId="3" fontId="22" fillId="0" borderId="13" xfId="0" quotePrefix="1" applyNumberFormat="1" applyFont="1" applyBorder="1" applyAlignment="1">
      <alignment horizontal="left" vertical="top" wrapText="1"/>
    </xf>
    <xf numFmtId="3" fontId="22" fillId="33" borderId="10" xfId="0" applyNumberFormat="1" applyFont="1" applyFill="1" applyBorder="1" applyAlignment="1">
      <alignment horizontal="right" vertical="center" wrapText="1"/>
    </xf>
    <xf numFmtId="3" fontId="22" fillId="33" borderId="11" xfId="0" applyNumberFormat="1" applyFont="1" applyFill="1" applyBorder="1" applyAlignment="1">
      <alignment horizontal="right" vertical="center" wrapText="1"/>
    </xf>
    <xf numFmtId="3" fontId="22" fillId="33" borderId="12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164" fontId="20" fillId="35" borderId="11" xfId="44" applyNumberFormat="1" applyFont="1" applyFill="1" applyBorder="1" applyAlignment="1">
      <alignment horizontal="center" vertical="center" wrapText="1"/>
    </xf>
    <xf numFmtId="164" fontId="20" fillId="33" borderId="11" xfId="44" applyNumberFormat="1" applyFont="1" applyFill="1" applyBorder="1" applyAlignment="1">
      <alignment horizontal="center" vertical="center" wrapText="1"/>
    </xf>
    <xf numFmtId="164" fontId="20" fillId="33" borderId="13" xfId="4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22" fillId="33" borderId="11" xfId="0" applyNumberFormat="1" applyFont="1" applyFill="1" applyBorder="1" applyAlignment="1">
      <alignment horizontal="right" vertical="top" wrapText="1"/>
    </xf>
    <xf numFmtId="0" fontId="21" fillId="0" borderId="1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quotePrefix="1" applyAlignment="1">
      <alignment wrapText="1"/>
    </xf>
    <xf numFmtId="3" fontId="0" fillId="0" borderId="0" xfId="0" quotePrefix="1" applyNumberFormat="1" applyAlignment="1">
      <alignment wrapText="1"/>
    </xf>
    <xf numFmtId="164" fontId="20" fillId="33" borderId="11" xfId="44" quotePrefix="1" applyNumberFormat="1" applyFont="1" applyFill="1" applyBorder="1" applyAlignment="1">
      <alignment horizontal="center" vertical="center" wrapText="1"/>
    </xf>
    <xf numFmtId="164" fontId="20" fillId="0" borderId="11" xfId="0" quotePrefix="1" applyNumberFormat="1" applyFont="1" applyBorder="1" applyAlignment="1">
      <alignment horizontal="center" vertical="center" wrapText="1"/>
    </xf>
    <xf numFmtId="49" fontId="23" fillId="34" borderId="14" xfId="0" applyNumberFormat="1" applyFont="1" applyFill="1" applyBorder="1" applyAlignment="1">
      <alignment horizontal="center" vertical="center" wrapText="1"/>
    </xf>
    <xf numFmtId="49" fontId="23" fillId="34" borderId="1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20" fillId="35" borderId="16" xfId="0" applyNumberFormat="1" applyFont="1" applyFill="1" applyBorder="1" applyAlignment="1">
      <alignment horizontal="center" vertical="center" wrapText="1"/>
    </xf>
    <xf numFmtId="49" fontId="20" fillId="35" borderId="17" xfId="0" applyNumberFormat="1" applyFont="1" applyFill="1" applyBorder="1" applyAlignment="1">
      <alignment horizontal="center" vertical="center" wrapText="1"/>
    </xf>
  </cellXfs>
  <cellStyles count="45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οσοστό" xfId="44" builtinId="5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 customBuiltin="1"/>
    <cellStyle name="Υπερ-σύνδεση που ακολουθήθηκε" xfId="43" builtinId="9" customBuiltin="1"/>
    <cellStyle name="Υπολογισμός" xfId="11" builtinId="22" customBuiltin="1"/>
  </cellStyles>
  <dxfs count="0"/>
  <tableStyles count="0" defaultTableStyle="TableStyleMedium9" defaultPivotStyle="PivotStyleLight16"/>
  <colors>
    <mruColors>
      <color rgb="FFC5D9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Normal="100" workbookViewId="0">
      <pane ySplit="3" topLeftCell="A4" activePane="bottomLeft" state="frozen"/>
      <selection pane="bottomLeft" activeCell="P76" sqref="P76:S84"/>
    </sheetView>
  </sheetViews>
  <sheetFormatPr defaultColWidth="8.6640625" defaultRowHeight="14.4" x14ac:dyDescent="0.3"/>
  <cols>
    <col min="1" max="1" width="15.5546875" style="3" customWidth="1"/>
    <col min="2" max="16" width="7.88671875" style="3" customWidth="1"/>
    <col min="17" max="17" width="7.88671875" style="27" customWidth="1"/>
    <col min="18" max="18" width="10.6640625" style="3" customWidth="1"/>
    <col min="19" max="19" width="12.109375" style="3" customWidth="1"/>
    <col min="20" max="16384" width="8.6640625" style="3"/>
  </cols>
  <sheetData>
    <row r="1" spans="1:23" ht="15" thickBot="1" x14ac:dyDescent="0.35">
      <c r="A1" s="37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3" ht="60" customHeight="1" thickBot="1" x14ac:dyDescent="0.3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  <c r="K2" s="6" t="s">
        <v>35</v>
      </c>
      <c r="L2" s="6" t="s">
        <v>89</v>
      </c>
      <c r="M2" s="6" t="s">
        <v>91</v>
      </c>
      <c r="N2" s="6" t="s">
        <v>92</v>
      </c>
      <c r="O2" s="6" t="s">
        <v>93</v>
      </c>
      <c r="P2" s="6" t="s">
        <v>96</v>
      </c>
      <c r="Q2" s="6" t="s">
        <v>97</v>
      </c>
      <c r="R2" s="6" t="s">
        <v>98</v>
      </c>
      <c r="S2" s="6" t="s">
        <v>99</v>
      </c>
    </row>
    <row r="3" spans="1:23" ht="15" thickBot="1" x14ac:dyDescent="0.35">
      <c r="A3" s="7" t="s">
        <v>53</v>
      </c>
      <c r="B3" s="8">
        <v>1612</v>
      </c>
      <c r="C3" s="8">
        <v>1553</v>
      </c>
      <c r="D3" s="8">
        <v>1456</v>
      </c>
      <c r="E3" s="8">
        <v>1258</v>
      </c>
      <c r="F3" s="8">
        <v>1141</v>
      </c>
      <c r="G3" s="8">
        <v>988</v>
      </c>
      <c r="H3" s="8">
        <v>879</v>
      </c>
      <c r="I3" s="8">
        <v>795</v>
      </c>
      <c r="J3" s="9">
        <v>793</v>
      </c>
      <c r="K3" s="9">
        <v>824</v>
      </c>
      <c r="L3" s="9">
        <v>731</v>
      </c>
      <c r="M3" s="9">
        <v>700</v>
      </c>
      <c r="N3" s="9">
        <v>688</v>
      </c>
      <c r="O3" s="9">
        <v>584</v>
      </c>
      <c r="P3" s="9">
        <v>624</v>
      </c>
      <c r="Q3" s="24">
        <f>SUM(Q5:Q7)</f>
        <v>1</v>
      </c>
      <c r="R3" s="10">
        <f>(P3-B3)/B3</f>
        <v>-0.61290322580645162</v>
      </c>
      <c r="S3" s="10">
        <f>(P3-O3)/O3</f>
        <v>6.8493150684931503E-2</v>
      </c>
    </row>
    <row r="4" spans="1:23" ht="15" thickBot="1" x14ac:dyDescent="0.3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23" ht="15" thickBot="1" x14ac:dyDescent="0.35">
      <c r="A5" s="14" t="s">
        <v>37</v>
      </c>
      <c r="B5" s="1">
        <v>1268</v>
      </c>
      <c r="C5" s="1">
        <v>1244</v>
      </c>
      <c r="D5" s="1">
        <v>1201</v>
      </c>
      <c r="E5" s="1">
        <v>1013</v>
      </c>
      <c r="F5" s="1">
        <v>920</v>
      </c>
      <c r="G5" s="1">
        <v>806</v>
      </c>
      <c r="H5" s="1">
        <v>692</v>
      </c>
      <c r="I5" s="1">
        <v>649</v>
      </c>
      <c r="J5" s="1">
        <v>651</v>
      </c>
      <c r="K5" s="1">
        <v>656</v>
      </c>
      <c r="L5" s="1">
        <v>615</v>
      </c>
      <c r="M5" s="19">
        <v>563</v>
      </c>
      <c r="N5" s="19">
        <v>580</v>
      </c>
      <c r="O5" s="19">
        <v>506</v>
      </c>
      <c r="P5" s="19">
        <v>524</v>
      </c>
      <c r="Q5" s="25">
        <f>P5/$P$3</f>
        <v>0.83974358974358976</v>
      </c>
      <c r="R5" s="23">
        <f>(P5-B5)/B5</f>
        <v>-0.58675078864353314</v>
      </c>
      <c r="S5" s="23">
        <f>(P5-O5)/O5</f>
        <v>3.5573122529644272E-2</v>
      </c>
      <c r="U5" s="30"/>
    </row>
    <row r="6" spans="1:23" ht="15" thickBot="1" x14ac:dyDescent="0.35">
      <c r="A6" s="14" t="s">
        <v>38</v>
      </c>
      <c r="B6" s="1">
        <v>338</v>
      </c>
      <c r="C6" s="1">
        <v>304</v>
      </c>
      <c r="D6" s="1">
        <v>250</v>
      </c>
      <c r="E6" s="1">
        <v>245</v>
      </c>
      <c r="F6" s="1">
        <v>221</v>
      </c>
      <c r="G6" s="1">
        <v>182</v>
      </c>
      <c r="H6" s="1">
        <v>187</v>
      </c>
      <c r="I6" s="1">
        <v>146</v>
      </c>
      <c r="J6" s="1">
        <v>142</v>
      </c>
      <c r="K6" s="1">
        <v>168</v>
      </c>
      <c r="L6" s="1">
        <v>116</v>
      </c>
      <c r="M6" s="19">
        <v>137</v>
      </c>
      <c r="N6" s="19">
        <v>108</v>
      </c>
      <c r="O6" s="19">
        <v>78</v>
      </c>
      <c r="P6" s="19">
        <v>100</v>
      </c>
      <c r="Q6" s="25">
        <f>P6/$P$3</f>
        <v>0.16025641025641027</v>
      </c>
      <c r="R6" s="23">
        <f>(P6-B6)/B6</f>
        <v>-0.70414201183431957</v>
      </c>
      <c r="S6" s="23">
        <f>(P6-O6)/O6</f>
        <v>0.28205128205128205</v>
      </c>
    </row>
    <row r="7" spans="1:23" ht="15" thickBot="1" x14ac:dyDescent="0.35">
      <c r="A7" s="14" t="s">
        <v>39</v>
      </c>
      <c r="B7" s="1">
        <v>6</v>
      </c>
      <c r="C7" s="1">
        <v>5</v>
      </c>
      <c r="D7" s="1">
        <v>5</v>
      </c>
      <c r="E7" s="1">
        <v>0</v>
      </c>
      <c r="F7" s="1">
        <v>0</v>
      </c>
      <c r="G7" s="15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9">
        <v>0</v>
      </c>
      <c r="N7" s="19">
        <v>0</v>
      </c>
      <c r="O7" s="19">
        <v>0</v>
      </c>
      <c r="P7" s="19">
        <v>0</v>
      </c>
      <c r="Q7" s="35" t="s">
        <v>94</v>
      </c>
      <c r="R7" s="36" t="s">
        <v>94</v>
      </c>
      <c r="S7" s="23" t="str">
        <f>IFERROR((O7-L7)/L7,"-")</f>
        <v>-</v>
      </c>
      <c r="U7" s="31"/>
      <c r="V7" s="32"/>
    </row>
    <row r="8" spans="1:23" ht="15" thickBot="1" x14ac:dyDescent="0.35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U8" s="31"/>
      <c r="V8" s="32"/>
    </row>
    <row r="9" spans="1:23" ht="15" thickBot="1" x14ac:dyDescent="0.35">
      <c r="A9" s="21" t="s">
        <v>55</v>
      </c>
      <c r="B9" s="18">
        <v>1013</v>
      </c>
      <c r="C9" s="18">
        <v>1020</v>
      </c>
      <c r="D9" s="18">
        <v>964</v>
      </c>
      <c r="E9" s="18">
        <v>838</v>
      </c>
      <c r="F9" s="18">
        <v>713</v>
      </c>
      <c r="G9" s="18">
        <v>651</v>
      </c>
      <c r="H9" s="18">
        <v>582</v>
      </c>
      <c r="I9" s="18">
        <v>540</v>
      </c>
      <c r="J9" s="18">
        <v>545</v>
      </c>
      <c r="K9" s="19">
        <v>548</v>
      </c>
      <c r="L9" s="19">
        <v>507</v>
      </c>
      <c r="M9" s="19">
        <v>450</v>
      </c>
      <c r="N9" s="19">
        <v>470</v>
      </c>
      <c r="O9" s="19">
        <v>433</v>
      </c>
      <c r="P9" s="19">
        <v>447</v>
      </c>
      <c r="Q9" s="25">
        <f>P9/$P$3</f>
        <v>0.71634615384615385</v>
      </c>
      <c r="R9" s="23">
        <f>(P9-B9)/B9</f>
        <v>-0.55873642645607102</v>
      </c>
      <c r="S9" s="23">
        <f>(P9-O9)/O9</f>
        <v>3.2332563510392612E-2</v>
      </c>
      <c r="U9" s="31"/>
      <c r="V9" s="32"/>
    </row>
    <row r="10" spans="1:23" ht="15" thickBot="1" x14ac:dyDescent="0.35">
      <c r="A10" s="21" t="s">
        <v>56</v>
      </c>
      <c r="B10" s="18">
        <v>344</v>
      </c>
      <c r="C10" s="18">
        <v>285</v>
      </c>
      <c r="D10" s="18">
        <v>290</v>
      </c>
      <c r="E10" s="18">
        <v>241</v>
      </c>
      <c r="F10" s="18">
        <v>205</v>
      </c>
      <c r="G10" s="18">
        <v>167</v>
      </c>
      <c r="H10" s="18">
        <v>146</v>
      </c>
      <c r="I10" s="18">
        <v>130</v>
      </c>
      <c r="J10" s="18">
        <v>120</v>
      </c>
      <c r="K10" s="19">
        <v>127</v>
      </c>
      <c r="L10" s="19">
        <v>106</v>
      </c>
      <c r="M10" s="19">
        <v>104</v>
      </c>
      <c r="N10" s="19">
        <v>73</v>
      </c>
      <c r="O10" s="19">
        <v>75</v>
      </c>
      <c r="P10" s="19">
        <v>82</v>
      </c>
      <c r="Q10" s="25">
        <f>P10/$P$3</f>
        <v>0.13141025641025642</v>
      </c>
      <c r="R10" s="23">
        <f t="shared" ref="R10:R11" si="0">(P10-B10)/B10</f>
        <v>-0.76162790697674421</v>
      </c>
      <c r="S10" s="23">
        <f t="shared" ref="S10:S11" si="1">(P10-O10)/O10</f>
        <v>9.3333333333333338E-2</v>
      </c>
      <c r="U10" s="33"/>
      <c r="V10"/>
    </row>
    <row r="11" spans="1:23" ht="15" thickBot="1" x14ac:dyDescent="0.35">
      <c r="A11" s="22" t="s">
        <v>30</v>
      </c>
      <c r="B11" s="20">
        <v>255</v>
      </c>
      <c r="C11" s="20">
        <v>248</v>
      </c>
      <c r="D11" s="20">
        <v>202</v>
      </c>
      <c r="E11" s="20">
        <v>179</v>
      </c>
      <c r="F11" s="20">
        <v>223</v>
      </c>
      <c r="G11" s="20">
        <v>170</v>
      </c>
      <c r="H11" s="20">
        <v>151</v>
      </c>
      <c r="I11" s="20">
        <v>125</v>
      </c>
      <c r="J11" s="20">
        <v>128</v>
      </c>
      <c r="K11" s="1">
        <v>149</v>
      </c>
      <c r="L11" s="1">
        <v>118</v>
      </c>
      <c r="M11" s="19">
        <v>146</v>
      </c>
      <c r="N11" s="19">
        <v>145</v>
      </c>
      <c r="O11" s="19">
        <v>76</v>
      </c>
      <c r="P11" s="19">
        <v>95</v>
      </c>
      <c r="Q11" s="25">
        <f>P11/$P$3</f>
        <v>0.15224358974358973</v>
      </c>
      <c r="R11" s="23">
        <f>(P11-B11)/B11</f>
        <v>-0.62745098039215685</v>
      </c>
      <c r="S11" s="23">
        <f>(P11-O11)/O11</f>
        <v>0.25</v>
      </c>
      <c r="U11" s="33"/>
      <c r="V11"/>
    </row>
    <row r="12" spans="1:23" ht="20.399999999999999" customHeight="1" thickBot="1" x14ac:dyDescent="0.35">
      <c r="A12" s="39" t="s">
        <v>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U12" s="33"/>
      <c r="V12"/>
    </row>
    <row r="13" spans="1:23" ht="15" thickBot="1" x14ac:dyDescent="0.35">
      <c r="A13" s="14" t="s">
        <v>9</v>
      </c>
      <c r="B13" s="1">
        <v>42</v>
      </c>
      <c r="C13" s="1">
        <v>35</v>
      </c>
      <c r="D13" s="1">
        <v>43</v>
      </c>
      <c r="E13" s="1">
        <v>30</v>
      </c>
      <c r="F13" s="1">
        <v>22</v>
      </c>
      <c r="G13" s="1">
        <v>21</v>
      </c>
      <c r="H13" s="1">
        <v>17</v>
      </c>
      <c r="I13" s="1">
        <v>10</v>
      </c>
      <c r="J13" s="1">
        <v>6</v>
      </c>
      <c r="K13" s="1">
        <v>19</v>
      </c>
      <c r="L13" s="1">
        <v>12</v>
      </c>
      <c r="M13" s="19">
        <v>10</v>
      </c>
      <c r="N13" s="19">
        <v>12</v>
      </c>
      <c r="O13" s="19">
        <v>9</v>
      </c>
      <c r="P13" s="19">
        <v>6</v>
      </c>
      <c r="Q13" s="25">
        <f>P13/$P$3</f>
        <v>9.6153846153846159E-3</v>
      </c>
      <c r="R13" s="23">
        <f>(P13-B13)/B13</f>
        <v>-0.8571428571428571</v>
      </c>
      <c r="S13" s="23">
        <f>(P13-O13)/O13</f>
        <v>-0.33333333333333331</v>
      </c>
      <c r="U13" s="33"/>
      <c r="V13"/>
    </row>
    <row r="14" spans="1:23" ht="15" thickBot="1" x14ac:dyDescent="0.35">
      <c r="A14" s="14" t="s">
        <v>10</v>
      </c>
      <c r="B14" s="1">
        <v>43</v>
      </c>
      <c r="C14" s="1">
        <v>41</v>
      </c>
      <c r="D14" s="1">
        <v>37</v>
      </c>
      <c r="E14" s="1">
        <v>39</v>
      </c>
      <c r="F14" s="1">
        <v>28</v>
      </c>
      <c r="G14" s="1">
        <v>21</v>
      </c>
      <c r="H14" s="1">
        <v>27</v>
      </c>
      <c r="I14" s="1">
        <v>19</v>
      </c>
      <c r="J14" s="1">
        <v>19</v>
      </c>
      <c r="K14" s="1">
        <v>16</v>
      </c>
      <c r="L14" s="1">
        <v>17</v>
      </c>
      <c r="M14" s="19">
        <v>12</v>
      </c>
      <c r="N14" s="19">
        <v>14</v>
      </c>
      <c r="O14" s="19">
        <v>9</v>
      </c>
      <c r="P14" s="19">
        <v>13</v>
      </c>
      <c r="Q14" s="25">
        <f t="shared" ref="Q14:Q20" si="2">P14/$P$3</f>
        <v>2.0833333333333332E-2</v>
      </c>
      <c r="R14" s="23">
        <f t="shared" ref="R14:R20" si="3">(P14-B14)/B14</f>
        <v>-0.69767441860465118</v>
      </c>
      <c r="S14" s="23">
        <f t="shared" ref="S14:S20" si="4">(P14-O14)/O14</f>
        <v>0.44444444444444442</v>
      </c>
      <c r="U14" s="33"/>
      <c r="V14"/>
    </row>
    <row r="15" spans="1:23" ht="15" thickBot="1" x14ac:dyDescent="0.35">
      <c r="A15" s="14" t="s">
        <v>11</v>
      </c>
      <c r="B15" s="1">
        <v>103</v>
      </c>
      <c r="C15" s="1">
        <v>87</v>
      </c>
      <c r="D15" s="1">
        <v>89</v>
      </c>
      <c r="E15" s="1">
        <v>73</v>
      </c>
      <c r="F15" s="1">
        <v>55</v>
      </c>
      <c r="G15" s="1">
        <v>57</v>
      </c>
      <c r="H15" s="1">
        <v>33</v>
      </c>
      <c r="I15" s="1">
        <v>45</v>
      </c>
      <c r="J15" s="1">
        <v>34</v>
      </c>
      <c r="K15" s="1">
        <v>28</v>
      </c>
      <c r="L15" s="1">
        <v>42</v>
      </c>
      <c r="M15" s="19">
        <v>30</v>
      </c>
      <c r="N15" s="19">
        <v>30</v>
      </c>
      <c r="O15" s="19">
        <v>30</v>
      </c>
      <c r="P15" s="19">
        <v>31</v>
      </c>
      <c r="Q15" s="25">
        <f t="shared" si="2"/>
        <v>4.9679487179487176E-2</v>
      </c>
      <c r="R15" s="23">
        <f t="shared" si="3"/>
        <v>-0.69902912621359226</v>
      </c>
      <c r="S15" s="23">
        <f t="shared" si="4"/>
        <v>3.3333333333333333E-2</v>
      </c>
      <c r="U15" s="33"/>
      <c r="V15"/>
      <c r="W15" s="30"/>
    </row>
    <row r="16" spans="1:23" ht="15" thickBot="1" x14ac:dyDescent="0.35">
      <c r="A16" s="14" t="s">
        <v>12</v>
      </c>
      <c r="B16" s="1">
        <v>177</v>
      </c>
      <c r="C16" s="1">
        <v>159</v>
      </c>
      <c r="D16" s="1">
        <v>153</v>
      </c>
      <c r="E16" s="1">
        <v>113</v>
      </c>
      <c r="F16" s="1">
        <v>108</v>
      </c>
      <c r="G16" s="1">
        <v>86</v>
      </c>
      <c r="H16" s="1">
        <v>79</v>
      </c>
      <c r="I16" s="1">
        <v>69</v>
      </c>
      <c r="J16" s="1">
        <v>78</v>
      </c>
      <c r="K16" s="1">
        <v>73</v>
      </c>
      <c r="L16" s="1">
        <v>51</v>
      </c>
      <c r="M16" s="19">
        <v>51</v>
      </c>
      <c r="N16" s="19">
        <v>46</v>
      </c>
      <c r="O16" s="19">
        <v>45</v>
      </c>
      <c r="P16" s="19">
        <v>55</v>
      </c>
      <c r="Q16" s="25">
        <f t="shared" si="2"/>
        <v>8.8141025641025647E-2</v>
      </c>
      <c r="R16" s="23">
        <f t="shared" si="3"/>
        <v>-0.68926553672316382</v>
      </c>
      <c r="S16" s="23">
        <f t="shared" si="4"/>
        <v>0.22222222222222221</v>
      </c>
      <c r="U16" s="33"/>
      <c r="V16"/>
    </row>
    <row r="17" spans="1:22" ht="15" thickBot="1" x14ac:dyDescent="0.35">
      <c r="A17" s="14" t="s">
        <v>13</v>
      </c>
      <c r="B17" s="1">
        <v>588</v>
      </c>
      <c r="C17" s="1">
        <v>561</v>
      </c>
      <c r="D17" s="1">
        <v>528</v>
      </c>
      <c r="E17" s="1">
        <v>439</v>
      </c>
      <c r="F17" s="1">
        <v>378</v>
      </c>
      <c r="G17" s="1">
        <v>332</v>
      </c>
      <c r="H17" s="1">
        <v>253</v>
      </c>
      <c r="I17" s="1">
        <v>235</v>
      </c>
      <c r="J17" s="1">
        <v>242</v>
      </c>
      <c r="K17" s="1">
        <v>231</v>
      </c>
      <c r="L17" s="1">
        <v>215</v>
      </c>
      <c r="M17" s="19">
        <v>193</v>
      </c>
      <c r="N17" s="19">
        <v>216</v>
      </c>
      <c r="O17" s="19">
        <v>177</v>
      </c>
      <c r="P17" s="19">
        <v>181</v>
      </c>
      <c r="Q17" s="25">
        <f t="shared" si="2"/>
        <v>0.29006410256410259</v>
      </c>
      <c r="R17" s="23">
        <f t="shared" si="3"/>
        <v>-0.69217687074829937</v>
      </c>
      <c r="S17" s="23">
        <f t="shared" si="4"/>
        <v>2.2598870056497175E-2</v>
      </c>
      <c r="U17" s="33"/>
      <c r="V17"/>
    </row>
    <row r="18" spans="1:22" ht="15" thickBot="1" x14ac:dyDescent="0.35">
      <c r="A18" s="14" t="s">
        <v>14</v>
      </c>
      <c r="B18" s="1">
        <v>304</v>
      </c>
      <c r="C18" s="1">
        <v>318</v>
      </c>
      <c r="D18" s="1">
        <v>300</v>
      </c>
      <c r="E18" s="1">
        <v>272</v>
      </c>
      <c r="F18" s="1">
        <v>265</v>
      </c>
      <c r="G18" s="1">
        <v>204</v>
      </c>
      <c r="H18" s="1">
        <v>215</v>
      </c>
      <c r="I18" s="1">
        <v>225</v>
      </c>
      <c r="J18" s="1">
        <v>185</v>
      </c>
      <c r="K18" s="1">
        <v>216</v>
      </c>
      <c r="L18" s="1">
        <v>199</v>
      </c>
      <c r="M18" s="19">
        <v>167</v>
      </c>
      <c r="N18" s="19">
        <v>172</v>
      </c>
      <c r="O18" s="19">
        <v>158</v>
      </c>
      <c r="P18" s="19">
        <v>170</v>
      </c>
      <c r="Q18" s="25">
        <f t="shared" si="2"/>
        <v>0.27243589743589741</v>
      </c>
      <c r="R18" s="23">
        <f t="shared" si="3"/>
        <v>-0.44078947368421051</v>
      </c>
      <c r="S18" s="23">
        <f t="shared" si="4"/>
        <v>7.5949367088607597E-2</v>
      </c>
      <c r="U18" s="33"/>
      <c r="V18"/>
    </row>
    <row r="19" spans="1:22" ht="15" thickBot="1" x14ac:dyDescent="0.35">
      <c r="A19" s="14" t="s">
        <v>15</v>
      </c>
      <c r="B19" s="1">
        <v>330</v>
      </c>
      <c r="C19" s="1">
        <v>329</v>
      </c>
      <c r="D19" s="1">
        <v>275</v>
      </c>
      <c r="E19" s="1">
        <v>268</v>
      </c>
      <c r="F19" s="1">
        <v>260</v>
      </c>
      <c r="G19" s="1">
        <v>248</v>
      </c>
      <c r="H19" s="1">
        <v>234</v>
      </c>
      <c r="I19" s="1">
        <v>187</v>
      </c>
      <c r="J19" s="1">
        <v>225</v>
      </c>
      <c r="K19" s="1">
        <v>236</v>
      </c>
      <c r="L19" s="1">
        <v>192</v>
      </c>
      <c r="M19" s="19">
        <v>224</v>
      </c>
      <c r="N19" s="19">
        <v>181</v>
      </c>
      <c r="O19" s="19">
        <v>141</v>
      </c>
      <c r="P19" s="19">
        <v>153</v>
      </c>
      <c r="Q19" s="25">
        <f t="shared" si="2"/>
        <v>0.24519230769230768</v>
      </c>
      <c r="R19" s="23">
        <f t="shared" si="3"/>
        <v>-0.53636363636363638</v>
      </c>
      <c r="S19" s="23">
        <f t="shared" si="4"/>
        <v>8.5106382978723402E-2</v>
      </c>
      <c r="U19" s="33"/>
      <c r="V19"/>
    </row>
    <row r="20" spans="1:22" ht="15" thickBot="1" x14ac:dyDescent="0.35">
      <c r="A20" s="14" t="s">
        <v>16</v>
      </c>
      <c r="B20" s="1">
        <v>25</v>
      </c>
      <c r="C20" s="1">
        <v>23</v>
      </c>
      <c r="D20" s="1">
        <v>31</v>
      </c>
      <c r="E20" s="1">
        <v>24</v>
      </c>
      <c r="F20" s="1">
        <v>25</v>
      </c>
      <c r="G20" s="1">
        <v>19</v>
      </c>
      <c r="H20" s="1">
        <v>21</v>
      </c>
      <c r="I20" s="1">
        <v>5</v>
      </c>
      <c r="J20" s="1">
        <v>4</v>
      </c>
      <c r="K20" s="1">
        <v>5</v>
      </c>
      <c r="L20" s="1">
        <v>3</v>
      </c>
      <c r="M20" s="19">
        <v>13</v>
      </c>
      <c r="N20" s="19">
        <v>17</v>
      </c>
      <c r="O20" s="19">
        <v>15</v>
      </c>
      <c r="P20" s="19">
        <v>15</v>
      </c>
      <c r="Q20" s="25">
        <f t="shared" si="2"/>
        <v>2.403846153846154E-2</v>
      </c>
      <c r="R20" s="23">
        <f t="shared" si="3"/>
        <v>-0.4</v>
      </c>
      <c r="S20" s="23">
        <f>(P20-O20)/O20</f>
        <v>0</v>
      </c>
      <c r="U20" s="33"/>
      <c r="V20"/>
    </row>
    <row r="21" spans="1:22" ht="15" thickBot="1" x14ac:dyDescent="0.35">
      <c r="A21" s="39" t="s">
        <v>88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U21" s="33"/>
      <c r="V21"/>
    </row>
    <row r="22" spans="1:22" ht="15" thickBot="1" x14ac:dyDescent="0.35">
      <c r="A22" s="14" t="s">
        <v>42</v>
      </c>
      <c r="B22" s="1">
        <v>372</v>
      </c>
      <c r="C22" s="1">
        <v>325</v>
      </c>
      <c r="D22" s="1">
        <v>321</v>
      </c>
      <c r="E22" s="1">
        <v>289</v>
      </c>
      <c r="F22" s="1">
        <v>270</v>
      </c>
      <c r="G22" s="1">
        <v>232</v>
      </c>
      <c r="H22" s="1">
        <v>210</v>
      </c>
      <c r="I22" s="1">
        <v>182</v>
      </c>
      <c r="J22" s="1">
        <v>207</v>
      </c>
      <c r="K22" s="1">
        <v>200</v>
      </c>
      <c r="L22" s="1">
        <v>164</v>
      </c>
      <c r="M22" s="19">
        <v>181</v>
      </c>
      <c r="N22" s="19">
        <v>169</v>
      </c>
      <c r="O22" s="19">
        <v>150</v>
      </c>
      <c r="P22" s="19">
        <v>184</v>
      </c>
      <c r="Q22" s="25">
        <f>P22/$P$3</f>
        <v>0.29487179487179488</v>
      </c>
      <c r="R22" s="23">
        <f>(P22-B22)/B22</f>
        <v>-0.5053763440860215</v>
      </c>
      <c r="S22" s="23">
        <f>(P22-O22)/O22</f>
        <v>0.22666666666666666</v>
      </c>
      <c r="U22" s="33"/>
      <c r="V22"/>
    </row>
    <row r="23" spans="1:22" ht="15" thickBot="1" x14ac:dyDescent="0.35">
      <c r="A23" s="14" t="s">
        <v>43</v>
      </c>
      <c r="B23" s="1">
        <v>1240</v>
      </c>
      <c r="C23" s="1">
        <v>1228</v>
      </c>
      <c r="D23" s="1">
        <v>1135</v>
      </c>
      <c r="E23" s="1">
        <v>969</v>
      </c>
      <c r="F23" s="1">
        <v>871</v>
      </c>
      <c r="G23" s="1">
        <v>756</v>
      </c>
      <c r="H23" s="1">
        <v>669</v>
      </c>
      <c r="I23" s="1">
        <v>613</v>
      </c>
      <c r="J23" s="1">
        <v>586</v>
      </c>
      <c r="K23" s="1">
        <v>624</v>
      </c>
      <c r="L23" s="1">
        <v>567</v>
      </c>
      <c r="M23" s="1">
        <v>519</v>
      </c>
      <c r="N23" s="1">
        <v>519</v>
      </c>
      <c r="O23" s="1">
        <v>434</v>
      </c>
      <c r="P23" s="1">
        <v>440</v>
      </c>
      <c r="Q23" s="25">
        <f>P23/$P$3</f>
        <v>0.70512820512820518</v>
      </c>
      <c r="R23" s="23">
        <f>(P23-B23)/B23</f>
        <v>-0.64516129032258063</v>
      </c>
      <c r="S23" s="23">
        <f>(P23-O23)/O23</f>
        <v>1.3824884792626729E-2</v>
      </c>
      <c r="U23" s="34"/>
      <c r="V23"/>
    </row>
    <row r="24" spans="1:22" ht="15" thickBot="1" x14ac:dyDescent="0.35">
      <c r="A24" s="40" t="s">
        <v>75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U24" s="33"/>
      <c r="V24"/>
    </row>
    <row r="25" spans="1:22" ht="42" thickBot="1" x14ac:dyDescent="0.35">
      <c r="A25" s="21" t="s">
        <v>76</v>
      </c>
      <c r="B25" s="1">
        <v>131</v>
      </c>
      <c r="C25" s="1">
        <v>120</v>
      </c>
      <c r="D25" s="1">
        <v>99</v>
      </c>
      <c r="E25" s="1">
        <v>72</v>
      </c>
      <c r="F25" s="1">
        <v>71</v>
      </c>
      <c r="G25" s="1">
        <v>50</v>
      </c>
      <c r="H25" s="1">
        <v>48</v>
      </c>
      <c r="I25" s="1">
        <v>46</v>
      </c>
      <c r="J25" s="1">
        <v>38</v>
      </c>
      <c r="K25" s="1">
        <v>49</v>
      </c>
      <c r="L25" s="19">
        <v>43</v>
      </c>
      <c r="M25" s="19">
        <v>40</v>
      </c>
      <c r="N25" s="19">
        <v>39</v>
      </c>
      <c r="O25" s="19">
        <v>28</v>
      </c>
      <c r="P25" s="19">
        <v>31</v>
      </c>
      <c r="Q25" s="25">
        <f>P25/$P$3</f>
        <v>4.9679487179487176E-2</v>
      </c>
      <c r="R25" s="23">
        <f>(P25-B25)/B25</f>
        <v>-0.76335877862595425</v>
      </c>
      <c r="S25" s="23">
        <f>(P25-O25)/O25</f>
        <v>0.10714285714285714</v>
      </c>
      <c r="U25" s="33"/>
      <c r="V25"/>
    </row>
    <row r="26" spans="1:22" ht="28.2" thickBot="1" x14ac:dyDescent="0.35">
      <c r="A26" s="21" t="s">
        <v>77</v>
      </c>
      <c r="B26" s="1">
        <v>247</v>
      </c>
      <c r="C26" s="1">
        <v>228</v>
      </c>
      <c r="D26" s="1">
        <v>235</v>
      </c>
      <c r="E26" s="1">
        <v>196</v>
      </c>
      <c r="F26" s="1">
        <v>170</v>
      </c>
      <c r="G26" s="1">
        <v>164</v>
      </c>
      <c r="H26" s="1">
        <v>132</v>
      </c>
      <c r="I26" s="1">
        <v>125</v>
      </c>
      <c r="J26" s="1">
        <v>124</v>
      </c>
      <c r="K26" s="1">
        <v>144</v>
      </c>
      <c r="L26" s="19">
        <v>105</v>
      </c>
      <c r="M26" s="19">
        <v>91</v>
      </c>
      <c r="N26" s="19">
        <v>110</v>
      </c>
      <c r="O26" s="19">
        <v>103</v>
      </c>
      <c r="P26" s="19">
        <v>78</v>
      </c>
      <c r="Q26" s="25">
        <f t="shared" ref="Q26:Q37" si="5">P26/$P$3</f>
        <v>0.125</v>
      </c>
      <c r="R26" s="23">
        <f t="shared" ref="R26:R37" si="6">(P26-B26)/B26</f>
        <v>-0.68421052631578949</v>
      </c>
      <c r="S26" s="23">
        <f t="shared" ref="S26:S37" si="7">(P26-O26)/O26</f>
        <v>-0.24271844660194175</v>
      </c>
      <c r="U26" s="33"/>
      <c r="V26"/>
    </row>
    <row r="27" spans="1:22" ht="28.2" thickBot="1" x14ac:dyDescent="0.35">
      <c r="A27" s="21" t="s">
        <v>78</v>
      </c>
      <c r="B27" s="1">
        <v>34</v>
      </c>
      <c r="C27" s="1">
        <v>39</v>
      </c>
      <c r="D27" s="1">
        <v>31</v>
      </c>
      <c r="E27" s="1">
        <v>29</v>
      </c>
      <c r="F27" s="1">
        <v>39</v>
      </c>
      <c r="G27" s="1">
        <v>27</v>
      </c>
      <c r="H27" s="1">
        <v>17</v>
      </c>
      <c r="I27" s="1">
        <v>18</v>
      </c>
      <c r="J27" s="1">
        <v>18</v>
      </c>
      <c r="K27" s="1">
        <v>15</v>
      </c>
      <c r="L27" s="19">
        <v>13</v>
      </c>
      <c r="M27" s="19">
        <v>20</v>
      </c>
      <c r="N27" s="19">
        <v>19</v>
      </c>
      <c r="O27" s="19">
        <v>10</v>
      </c>
      <c r="P27" s="19">
        <v>16</v>
      </c>
      <c r="Q27" s="25">
        <f t="shared" si="5"/>
        <v>2.564102564102564E-2</v>
      </c>
      <c r="R27" s="23">
        <f t="shared" si="6"/>
        <v>-0.52941176470588236</v>
      </c>
      <c r="S27" s="23">
        <f t="shared" si="7"/>
        <v>0.6</v>
      </c>
      <c r="U27" s="33"/>
      <c r="V27"/>
    </row>
    <row r="28" spans="1:22" ht="15" thickBot="1" x14ac:dyDescent="0.35">
      <c r="A28" s="21" t="s">
        <v>79</v>
      </c>
      <c r="B28" s="1">
        <v>78</v>
      </c>
      <c r="C28" s="1">
        <v>68</v>
      </c>
      <c r="D28" s="1">
        <v>54</v>
      </c>
      <c r="E28" s="1">
        <v>46</v>
      </c>
      <c r="F28" s="1">
        <v>49</v>
      </c>
      <c r="G28" s="1">
        <v>43</v>
      </c>
      <c r="H28" s="1">
        <v>40</v>
      </c>
      <c r="I28" s="1">
        <v>32</v>
      </c>
      <c r="J28" s="1">
        <v>21</v>
      </c>
      <c r="K28" s="1">
        <v>35</v>
      </c>
      <c r="L28" s="19">
        <v>24</v>
      </c>
      <c r="M28" s="19">
        <v>27</v>
      </c>
      <c r="N28" s="19">
        <v>22</v>
      </c>
      <c r="O28" s="19">
        <v>25</v>
      </c>
      <c r="P28" s="19">
        <v>20</v>
      </c>
      <c r="Q28" s="25">
        <f t="shared" si="5"/>
        <v>3.2051282051282048E-2</v>
      </c>
      <c r="R28" s="23">
        <f t="shared" si="6"/>
        <v>-0.74358974358974361</v>
      </c>
      <c r="S28" s="23">
        <f t="shared" si="7"/>
        <v>-0.2</v>
      </c>
      <c r="U28" s="33"/>
      <c r="V28"/>
    </row>
    <row r="29" spans="1:22" ht="15" thickBot="1" x14ac:dyDescent="0.35">
      <c r="A29" s="21" t="s">
        <v>80</v>
      </c>
      <c r="B29" s="1">
        <v>109</v>
      </c>
      <c r="C29" s="1">
        <v>112</v>
      </c>
      <c r="D29" s="1">
        <v>90</v>
      </c>
      <c r="E29" s="1">
        <v>102</v>
      </c>
      <c r="F29" s="1">
        <v>80</v>
      </c>
      <c r="G29" s="1">
        <v>66</v>
      </c>
      <c r="H29" s="1">
        <v>72</v>
      </c>
      <c r="I29" s="1">
        <v>63</v>
      </c>
      <c r="J29" s="1">
        <v>33</v>
      </c>
      <c r="K29" s="1">
        <v>41</v>
      </c>
      <c r="L29" s="19">
        <v>50</v>
      </c>
      <c r="M29" s="19">
        <v>28</v>
      </c>
      <c r="N29" s="19">
        <v>42</v>
      </c>
      <c r="O29" s="19">
        <v>40</v>
      </c>
      <c r="P29" s="19">
        <v>38</v>
      </c>
      <c r="Q29" s="25">
        <f t="shared" si="5"/>
        <v>6.0897435897435896E-2</v>
      </c>
      <c r="R29" s="23">
        <f t="shared" si="6"/>
        <v>-0.65137614678899081</v>
      </c>
      <c r="S29" s="23">
        <f t="shared" si="7"/>
        <v>-0.05</v>
      </c>
    </row>
    <row r="30" spans="1:22" ht="15" thickBot="1" x14ac:dyDescent="0.35">
      <c r="A30" s="21" t="s">
        <v>81</v>
      </c>
      <c r="B30" s="1">
        <v>33</v>
      </c>
      <c r="C30" s="1">
        <v>33</v>
      </c>
      <c r="D30" s="1">
        <v>36</v>
      </c>
      <c r="E30" s="1">
        <v>20</v>
      </c>
      <c r="F30" s="1">
        <v>26</v>
      </c>
      <c r="G30" s="1">
        <v>29</v>
      </c>
      <c r="H30" s="1">
        <v>30</v>
      </c>
      <c r="I30" s="1">
        <v>12</v>
      </c>
      <c r="J30" s="1">
        <v>10</v>
      </c>
      <c r="K30" s="1">
        <v>18</v>
      </c>
      <c r="L30" s="19">
        <v>30</v>
      </c>
      <c r="M30" s="19">
        <v>13</v>
      </c>
      <c r="N30" s="19">
        <v>16</v>
      </c>
      <c r="O30" s="19">
        <v>9</v>
      </c>
      <c r="P30" s="19">
        <v>15</v>
      </c>
      <c r="Q30" s="25">
        <f t="shared" si="5"/>
        <v>2.403846153846154E-2</v>
      </c>
      <c r="R30" s="23">
        <f t="shared" si="6"/>
        <v>-0.54545454545454541</v>
      </c>
      <c r="S30" s="23">
        <f t="shared" si="7"/>
        <v>0.66666666666666663</v>
      </c>
    </row>
    <row r="31" spans="1:22" ht="15" thickBot="1" x14ac:dyDescent="0.35">
      <c r="A31" s="21" t="s">
        <v>82</v>
      </c>
      <c r="B31" s="1">
        <v>160</v>
      </c>
      <c r="C31" s="1">
        <v>169</v>
      </c>
      <c r="D31" s="1">
        <v>152</v>
      </c>
      <c r="E31" s="1">
        <v>110</v>
      </c>
      <c r="F31" s="1">
        <v>84</v>
      </c>
      <c r="G31" s="1">
        <v>76</v>
      </c>
      <c r="H31" s="1">
        <v>91</v>
      </c>
      <c r="I31" s="1">
        <v>84</v>
      </c>
      <c r="J31" s="1">
        <v>77</v>
      </c>
      <c r="K31" s="1">
        <v>63</v>
      </c>
      <c r="L31" s="19">
        <v>73</v>
      </c>
      <c r="M31" s="19">
        <v>64</v>
      </c>
      <c r="N31" s="19">
        <v>58</v>
      </c>
      <c r="O31" s="19">
        <v>58</v>
      </c>
      <c r="P31" s="19">
        <v>39</v>
      </c>
      <c r="Q31" s="25">
        <f t="shared" si="5"/>
        <v>6.25E-2</v>
      </c>
      <c r="R31" s="23">
        <f t="shared" si="6"/>
        <v>-0.75624999999999998</v>
      </c>
      <c r="S31" s="23">
        <f t="shared" si="7"/>
        <v>-0.32758620689655171</v>
      </c>
    </row>
    <row r="32" spans="1:22" ht="15" thickBot="1" x14ac:dyDescent="0.35">
      <c r="A32" s="21" t="s">
        <v>83</v>
      </c>
      <c r="B32" s="1">
        <v>129</v>
      </c>
      <c r="C32" s="1">
        <v>128</v>
      </c>
      <c r="D32" s="1">
        <v>132</v>
      </c>
      <c r="E32" s="1">
        <v>111</v>
      </c>
      <c r="F32" s="1">
        <v>125</v>
      </c>
      <c r="G32" s="1">
        <v>78</v>
      </c>
      <c r="H32" s="1">
        <v>72</v>
      </c>
      <c r="I32" s="1">
        <v>53</v>
      </c>
      <c r="J32" s="1">
        <v>52</v>
      </c>
      <c r="K32" s="1">
        <v>62</v>
      </c>
      <c r="L32" s="19">
        <v>67</v>
      </c>
      <c r="M32" s="19">
        <v>52</v>
      </c>
      <c r="N32" s="19">
        <v>44</v>
      </c>
      <c r="O32" s="19">
        <v>48</v>
      </c>
      <c r="P32" s="19">
        <v>49</v>
      </c>
      <c r="Q32" s="25">
        <f t="shared" si="5"/>
        <v>7.8525641025641024E-2</v>
      </c>
      <c r="R32" s="23">
        <f t="shared" si="6"/>
        <v>-0.62015503875968991</v>
      </c>
      <c r="S32" s="23">
        <f t="shared" si="7"/>
        <v>2.0833333333333332E-2</v>
      </c>
    </row>
    <row r="33" spans="1:21" ht="15" thickBot="1" x14ac:dyDescent="0.35">
      <c r="A33" s="21" t="s">
        <v>42</v>
      </c>
      <c r="B33" s="1">
        <v>372</v>
      </c>
      <c r="C33" s="1">
        <v>325</v>
      </c>
      <c r="D33" s="1">
        <v>321</v>
      </c>
      <c r="E33" s="1">
        <v>289</v>
      </c>
      <c r="F33" s="1">
        <v>270</v>
      </c>
      <c r="G33" s="1">
        <v>232</v>
      </c>
      <c r="H33" s="1">
        <v>210</v>
      </c>
      <c r="I33" s="1">
        <v>182</v>
      </c>
      <c r="J33" s="1">
        <v>207</v>
      </c>
      <c r="K33" s="1">
        <v>200</v>
      </c>
      <c r="L33" s="19">
        <v>164</v>
      </c>
      <c r="M33" s="19">
        <v>181</v>
      </c>
      <c r="N33" s="19">
        <v>169</v>
      </c>
      <c r="O33" s="19">
        <v>150</v>
      </c>
      <c r="P33" s="19">
        <v>184</v>
      </c>
      <c r="Q33" s="25">
        <f t="shared" si="5"/>
        <v>0.29487179487179488</v>
      </c>
      <c r="R33" s="23">
        <f t="shared" si="6"/>
        <v>-0.5053763440860215</v>
      </c>
      <c r="S33" s="23">
        <f>(P33-O33)/O33</f>
        <v>0.22666666666666666</v>
      </c>
    </row>
    <row r="34" spans="1:21" ht="15" thickBot="1" x14ac:dyDescent="0.35">
      <c r="A34" s="21" t="s">
        <v>84</v>
      </c>
      <c r="B34" s="1">
        <v>134</v>
      </c>
      <c r="C34" s="1">
        <v>149</v>
      </c>
      <c r="D34" s="1">
        <v>139</v>
      </c>
      <c r="E34" s="1">
        <v>131</v>
      </c>
      <c r="F34" s="1">
        <v>103</v>
      </c>
      <c r="G34" s="1">
        <v>94</v>
      </c>
      <c r="H34" s="1">
        <v>71</v>
      </c>
      <c r="I34" s="1">
        <v>63</v>
      </c>
      <c r="J34" s="1">
        <v>86</v>
      </c>
      <c r="K34" s="1">
        <v>72</v>
      </c>
      <c r="L34" s="19">
        <v>65</v>
      </c>
      <c r="M34" s="19">
        <v>62</v>
      </c>
      <c r="N34" s="19">
        <v>61</v>
      </c>
      <c r="O34" s="19">
        <v>43</v>
      </c>
      <c r="P34" s="19">
        <v>64</v>
      </c>
      <c r="Q34" s="25">
        <f t="shared" si="5"/>
        <v>0.10256410256410256</v>
      </c>
      <c r="R34" s="23">
        <f t="shared" si="6"/>
        <v>-0.52238805970149249</v>
      </c>
      <c r="S34" s="23">
        <f>(P34-O34)/O34</f>
        <v>0.48837209302325579</v>
      </c>
    </row>
    <row r="35" spans="1:21" ht="15" thickBot="1" x14ac:dyDescent="0.35">
      <c r="A35" s="21" t="s">
        <v>85</v>
      </c>
      <c r="B35" s="1">
        <v>26</v>
      </c>
      <c r="C35" s="1">
        <v>25</v>
      </c>
      <c r="D35" s="1">
        <v>19</v>
      </c>
      <c r="E35" s="1">
        <v>17</v>
      </c>
      <c r="F35" s="1">
        <v>16</v>
      </c>
      <c r="G35" s="1">
        <v>12</v>
      </c>
      <c r="H35" s="1">
        <v>10</v>
      </c>
      <c r="I35" s="1">
        <v>17</v>
      </c>
      <c r="J35" s="1">
        <v>16</v>
      </c>
      <c r="K35" s="1">
        <v>17</v>
      </c>
      <c r="L35" s="19">
        <v>12</v>
      </c>
      <c r="M35" s="19">
        <v>14</v>
      </c>
      <c r="N35" s="19">
        <v>20</v>
      </c>
      <c r="O35" s="19">
        <v>12</v>
      </c>
      <c r="P35" s="19">
        <v>13</v>
      </c>
      <c r="Q35" s="25">
        <f t="shared" si="5"/>
        <v>2.0833333333333332E-2</v>
      </c>
      <c r="R35" s="23">
        <f t="shared" si="6"/>
        <v>-0.5</v>
      </c>
      <c r="S35" s="23">
        <f t="shared" si="7"/>
        <v>8.3333333333333329E-2</v>
      </c>
    </row>
    <row r="36" spans="1:21" ht="15" thickBot="1" x14ac:dyDescent="0.35">
      <c r="A36" s="21" t="s">
        <v>86</v>
      </c>
      <c r="B36" s="1">
        <v>52</v>
      </c>
      <c r="C36" s="1">
        <v>62</v>
      </c>
      <c r="D36" s="1">
        <v>48</v>
      </c>
      <c r="E36" s="1">
        <v>53</v>
      </c>
      <c r="F36" s="1">
        <v>38</v>
      </c>
      <c r="G36" s="1">
        <v>53</v>
      </c>
      <c r="H36" s="1">
        <v>32</v>
      </c>
      <c r="I36" s="1">
        <v>40</v>
      </c>
      <c r="J36" s="1">
        <v>45</v>
      </c>
      <c r="K36" s="1">
        <v>45</v>
      </c>
      <c r="L36" s="19">
        <v>36</v>
      </c>
      <c r="M36" s="19">
        <v>55</v>
      </c>
      <c r="N36" s="19">
        <v>39</v>
      </c>
      <c r="O36" s="19">
        <v>30</v>
      </c>
      <c r="P36" s="19">
        <v>36</v>
      </c>
      <c r="Q36" s="25">
        <f t="shared" si="5"/>
        <v>5.7692307692307696E-2</v>
      </c>
      <c r="R36" s="23">
        <f t="shared" si="6"/>
        <v>-0.30769230769230771</v>
      </c>
      <c r="S36" s="23">
        <f t="shared" si="7"/>
        <v>0.2</v>
      </c>
    </row>
    <row r="37" spans="1:21" ht="15" thickBot="1" x14ac:dyDescent="0.35">
      <c r="A37" s="21" t="s">
        <v>87</v>
      </c>
      <c r="B37" s="1">
        <v>107</v>
      </c>
      <c r="C37" s="1">
        <v>95</v>
      </c>
      <c r="D37" s="1">
        <v>100</v>
      </c>
      <c r="E37" s="1">
        <v>82</v>
      </c>
      <c r="F37" s="1">
        <v>70</v>
      </c>
      <c r="G37" s="1">
        <v>64</v>
      </c>
      <c r="H37" s="1">
        <v>54</v>
      </c>
      <c r="I37" s="1">
        <v>60</v>
      </c>
      <c r="J37" s="1">
        <v>66</v>
      </c>
      <c r="K37" s="1">
        <v>63</v>
      </c>
      <c r="L37" s="19">
        <v>49</v>
      </c>
      <c r="M37" s="19">
        <v>53</v>
      </c>
      <c r="N37" s="19">
        <v>49</v>
      </c>
      <c r="O37" s="19">
        <v>28</v>
      </c>
      <c r="P37" s="19">
        <v>41</v>
      </c>
      <c r="Q37" s="25">
        <f t="shared" si="5"/>
        <v>6.5705128205128208E-2</v>
      </c>
      <c r="R37" s="23">
        <f>(P37-B37)/B37</f>
        <v>-0.61682242990654201</v>
      </c>
      <c r="S37" s="23">
        <f>(P37-O37)/O37</f>
        <v>0.4642857142857143</v>
      </c>
      <c r="U37" s="30"/>
    </row>
    <row r="38" spans="1:21" ht="15" thickBot="1" x14ac:dyDescent="0.35">
      <c r="A38" s="39" t="s">
        <v>17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21" ht="15" thickBot="1" x14ac:dyDescent="0.35">
      <c r="A39" s="14" t="s">
        <v>18</v>
      </c>
      <c r="B39" s="1">
        <v>724</v>
      </c>
      <c r="C39" s="1">
        <v>744</v>
      </c>
      <c r="D39" s="1">
        <v>646</v>
      </c>
      <c r="E39" s="1">
        <v>593</v>
      </c>
      <c r="F39" s="1">
        <v>559</v>
      </c>
      <c r="G39" s="1">
        <v>499</v>
      </c>
      <c r="H39" s="1">
        <v>464</v>
      </c>
      <c r="I39" s="1">
        <v>401</v>
      </c>
      <c r="J39" s="1">
        <v>388</v>
      </c>
      <c r="K39" s="1">
        <v>427</v>
      </c>
      <c r="L39" s="1">
        <v>340</v>
      </c>
      <c r="M39" s="19">
        <v>367</v>
      </c>
      <c r="N39" s="19">
        <v>370</v>
      </c>
      <c r="O39" s="19">
        <v>325</v>
      </c>
      <c r="P39" s="19">
        <v>314</v>
      </c>
      <c r="Q39" s="25">
        <f>P39/$P$3</f>
        <v>0.50320512820512819</v>
      </c>
      <c r="R39" s="23">
        <f>(P39-B39)/B39</f>
        <v>-0.56629834254143652</v>
      </c>
      <c r="S39" s="23">
        <f>(P39-O39)/O39</f>
        <v>-3.3846153846153845E-2</v>
      </c>
    </row>
    <row r="40" spans="1:21" ht="15" thickBot="1" x14ac:dyDescent="0.35">
      <c r="A40" s="14" t="s">
        <v>19</v>
      </c>
      <c r="B40" s="1">
        <v>888</v>
      </c>
      <c r="C40" s="1">
        <v>809</v>
      </c>
      <c r="D40" s="1">
        <v>810</v>
      </c>
      <c r="E40" s="1">
        <v>665</v>
      </c>
      <c r="F40" s="1">
        <v>582</v>
      </c>
      <c r="G40" s="1">
        <v>489</v>
      </c>
      <c r="H40" s="1">
        <v>415</v>
      </c>
      <c r="I40" s="1">
        <v>394</v>
      </c>
      <c r="J40" s="1">
        <v>405</v>
      </c>
      <c r="K40" s="1">
        <v>397</v>
      </c>
      <c r="L40" s="1">
        <v>391</v>
      </c>
      <c r="M40" s="19">
        <v>333</v>
      </c>
      <c r="N40" s="19">
        <v>318</v>
      </c>
      <c r="O40" s="19">
        <v>259</v>
      </c>
      <c r="P40" s="19">
        <v>310</v>
      </c>
      <c r="Q40" s="25">
        <f>P40/$P$3</f>
        <v>0.49679487179487181</v>
      </c>
      <c r="R40" s="23">
        <f>(P40-B40)/B40</f>
        <v>-0.65090090090090091</v>
      </c>
      <c r="S40" s="23">
        <f>(P40-O40)/O40</f>
        <v>0.19691119691119691</v>
      </c>
    </row>
    <row r="41" spans="1:21" ht="15" thickBot="1" x14ac:dyDescent="0.35">
      <c r="A41" s="39" t="s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21" ht="28.2" thickBot="1" x14ac:dyDescent="0.35">
      <c r="A42" s="12" t="s">
        <v>20</v>
      </c>
      <c r="B42" s="1">
        <v>140</v>
      </c>
      <c r="C42" s="1">
        <v>120</v>
      </c>
      <c r="D42" s="1">
        <v>108</v>
      </c>
      <c r="E42" s="1">
        <v>87</v>
      </c>
      <c r="F42" s="1">
        <v>81</v>
      </c>
      <c r="G42" s="1">
        <v>57</v>
      </c>
      <c r="H42" s="1">
        <v>79</v>
      </c>
      <c r="I42" s="1">
        <v>56</v>
      </c>
      <c r="J42" s="1">
        <v>53</v>
      </c>
      <c r="K42" s="1">
        <v>45</v>
      </c>
      <c r="L42" s="1">
        <v>54</v>
      </c>
      <c r="M42" s="19">
        <v>61</v>
      </c>
      <c r="N42" s="19">
        <v>50</v>
      </c>
      <c r="O42" s="19">
        <v>34</v>
      </c>
      <c r="P42" s="19">
        <v>38</v>
      </c>
      <c r="Q42" s="25">
        <f>P42/$P$3</f>
        <v>6.0897435897435896E-2</v>
      </c>
      <c r="R42" s="23">
        <f>(P42-B42)/B42</f>
        <v>-0.72857142857142854</v>
      </c>
      <c r="S42" s="23">
        <f>(P42-O42)/O42</f>
        <v>0.11764705882352941</v>
      </c>
    </row>
    <row r="43" spans="1:21" ht="15" thickBot="1" x14ac:dyDescent="0.35">
      <c r="A43" s="12" t="s">
        <v>21</v>
      </c>
      <c r="B43" s="1">
        <v>529</v>
      </c>
      <c r="C43" s="1">
        <v>507</v>
      </c>
      <c r="D43" s="1">
        <v>480</v>
      </c>
      <c r="E43" s="1">
        <v>404</v>
      </c>
      <c r="F43" s="1">
        <v>332</v>
      </c>
      <c r="G43" s="1">
        <v>264</v>
      </c>
      <c r="H43" s="1">
        <v>204</v>
      </c>
      <c r="I43" s="1">
        <v>240</v>
      </c>
      <c r="J43" s="1">
        <v>225</v>
      </c>
      <c r="K43" s="1">
        <v>256</v>
      </c>
      <c r="L43" s="1">
        <v>234</v>
      </c>
      <c r="M43" s="19">
        <v>163</v>
      </c>
      <c r="N43" s="19">
        <v>162</v>
      </c>
      <c r="O43" s="19">
        <v>121</v>
      </c>
      <c r="P43" s="19">
        <v>129</v>
      </c>
      <c r="Q43" s="25">
        <f t="shared" ref="Q43:Q46" si="8">P43/$P$3</f>
        <v>0.20673076923076922</v>
      </c>
      <c r="R43" s="23">
        <f t="shared" ref="R43:R46" si="9">(P43-B43)/B43</f>
        <v>-0.75614366729678639</v>
      </c>
      <c r="S43" s="23">
        <f>(P43-O43)/O43</f>
        <v>6.6115702479338845E-2</v>
      </c>
    </row>
    <row r="44" spans="1:21" ht="15" thickBot="1" x14ac:dyDescent="0.35">
      <c r="A44" s="12" t="s">
        <v>22</v>
      </c>
      <c r="B44" s="1">
        <v>380</v>
      </c>
      <c r="C44" s="1">
        <v>364</v>
      </c>
      <c r="D44" s="1">
        <v>347</v>
      </c>
      <c r="E44" s="1">
        <v>290</v>
      </c>
      <c r="F44" s="1">
        <v>260</v>
      </c>
      <c r="G44" s="1">
        <v>241</v>
      </c>
      <c r="H44" s="1">
        <v>205</v>
      </c>
      <c r="I44" s="1">
        <v>186</v>
      </c>
      <c r="J44" s="1">
        <v>189</v>
      </c>
      <c r="K44" s="1">
        <v>205</v>
      </c>
      <c r="L44" s="1">
        <v>180</v>
      </c>
      <c r="M44" s="19">
        <v>172</v>
      </c>
      <c r="N44" s="19">
        <v>172</v>
      </c>
      <c r="O44" s="19">
        <v>134</v>
      </c>
      <c r="P44" s="19">
        <v>177</v>
      </c>
      <c r="Q44" s="25">
        <f t="shared" si="8"/>
        <v>0.28365384615384615</v>
      </c>
      <c r="R44" s="23">
        <f t="shared" si="9"/>
        <v>-0.53421052631578947</v>
      </c>
      <c r="S44" s="23">
        <f>(P44-O44)/O44</f>
        <v>0.32089552238805968</v>
      </c>
    </row>
    <row r="45" spans="1:21" ht="15" thickBot="1" x14ac:dyDescent="0.35">
      <c r="A45" s="12" t="s">
        <v>23</v>
      </c>
      <c r="B45" s="1">
        <v>528</v>
      </c>
      <c r="C45" s="1">
        <v>525</v>
      </c>
      <c r="D45" s="1">
        <v>488</v>
      </c>
      <c r="E45" s="1">
        <v>453</v>
      </c>
      <c r="F45" s="1">
        <v>425</v>
      </c>
      <c r="G45" s="1">
        <v>384</v>
      </c>
      <c r="H45" s="1">
        <v>357</v>
      </c>
      <c r="I45" s="1">
        <v>288</v>
      </c>
      <c r="J45" s="1">
        <v>308</v>
      </c>
      <c r="K45" s="1">
        <v>308</v>
      </c>
      <c r="L45" s="1">
        <v>249</v>
      </c>
      <c r="M45" s="19">
        <v>287</v>
      </c>
      <c r="N45" s="19">
        <v>281</v>
      </c>
      <c r="O45" s="19">
        <v>275</v>
      </c>
      <c r="P45" s="19">
        <v>268</v>
      </c>
      <c r="Q45" s="25">
        <f t="shared" si="8"/>
        <v>0.42948717948717946</v>
      </c>
      <c r="R45" s="23">
        <f t="shared" si="9"/>
        <v>-0.49242424242424243</v>
      </c>
      <c r="S45" s="23">
        <f>(P45-O45)/O45</f>
        <v>-2.5454545454545455E-2</v>
      </c>
    </row>
    <row r="46" spans="1:21" ht="15" thickBot="1" x14ac:dyDescent="0.35">
      <c r="A46" s="12" t="s">
        <v>24</v>
      </c>
      <c r="B46" s="1">
        <v>35</v>
      </c>
      <c r="C46" s="1">
        <v>37</v>
      </c>
      <c r="D46" s="1">
        <v>33</v>
      </c>
      <c r="E46" s="1">
        <v>24</v>
      </c>
      <c r="F46" s="1">
        <v>43</v>
      </c>
      <c r="G46" s="1">
        <v>42</v>
      </c>
      <c r="H46" s="1">
        <v>34</v>
      </c>
      <c r="I46" s="1">
        <v>25</v>
      </c>
      <c r="J46" s="1">
        <v>18</v>
      </c>
      <c r="K46" s="1">
        <v>10</v>
      </c>
      <c r="L46" s="1">
        <v>14</v>
      </c>
      <c r="M46" s="1">
        <v>17</v>
      </c>
      <c r="N46" s="1">
        <v>23</v>
      </c>
      <c r="O46" s="1">
        <v>20</v>
      </c>
      <c r="P46" s="1">
        <v>12</v>
      </c>
      <c r="Q46" s="25">
        <f t="shared" si="8"/>
        <v>1.9230769230769232E-2</v>
      </c>
      <c r="R46" s="23">
        <f t="shared" si="9"/>
        <v>-0.65714285714285714</v>
      </c>
      <c r="S46" s="23">
        <f>(P46-O46)/O46</f>
        <v>-0.4</v>
      </c>
    </row>
    <row r="47" spans="1:21" ht="15" thickBot="1" x14ac:dyDescent="0.35">
      <c r="A47" s="39" t="s">
        <v>52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21" ht="15" thickBot="1" x14ac:dyDescent="0.35">
      <c r="A48" s="13" t="s">
        <v>57</v>
      </c>
      <c r="B48" s="2">
        <v>126</v>
      </c>
      <c r="C48" s="2">
        <v>104</v>
      </c>
      <c r="D48" s="2">
        <v>98</v>
      </c>
      <c r="E48" s="2">
        <v>85</v>
      </c>
      <c r="F48" s="2">
        <v>67</v>
      </c>
      <c r="G48" s="2">
        <v>75</v>
      </c>
      <c r="H48" s="2">
        <v>69</v>
      </c>
      <c r="I48" s="2">
        <v>54</v>
      </c>
      <c r="J48" s="2">
        <v>57</v>
      </c>
      <c r="K48" s="2">
        <v>64</v>
      </c>
      <c r="L48" s="2">
        <v>54</v>
      </c>
      <c r="M48" s="28">
        <v>38</v>
      </c>
      <c r="N48" s="28">
        <v>44</v>
      </c>
      <c r="O48" s="28">
        <v>50</v>
      </c>
      <c r="P48" s="28">
        <v>37</v>
      </c>
      <c r="Q48" s="25">
        <f>P48/$P$3</f>
        <v>5.9294871794871792E-2</v>
      </c>
      <c r="R48" s="23">
        <f>(P48-B48)/B48</f>
        <v>-0.70634920634920639</v>
      </c>
      <c r="S48" s="23">
        <f>(P48-O48)/O48</f>
        <v>-0.26</v>
      </c>
    </row>
    <row r="49" spans="1:21" ht="15" thickBot="1" x14ac:dyDescent="0.35">
      <c r="A49" s="13" t="s">
        <v>58</v>
      </c>
      <c r="B49" s="2">
        <v>105</v>
      </c>
      <c r="C49" s="2">
        <v>92</v>
      </c>
      <c r="D49" s="2">
        <v>108</v>
      </c>
      <c r="E49" s="2">
        <v>79</v>
      </c>
      <c r="F49" s="2">
        <v>70</v>
      </c>
      <c r="G49" s="2">
        <v>60</v>
      </c>
      <c r="H49" s="2">
        <v>55</v>
      </c>
      <c r="I49" s="2">
        <v>51</v>
      </c>
      <c r="J49" s="2">
        <v>52</v>
      </c>
      <c r="K49" s="2">
        <v>57</v>
      </c>
      <c r="L49" s="2">
        <v>56</v>
      </c>
      <c r="M49" s="28">
        <v>37</v>
      </c>
      <c r="N49" s="28">
        <v>39</v>
      </c>
      <c r="O49" s="28">
        <v>44</v>
      </c>
      <c r="P49" s="28">
        <v>31</v>
      </c>
      <c r="Q49" s="25">
        <f t="shared" ref="Q49:Q59" si="10">P49/$P$3</f>
        <v>4.9679487179487176E-2</v>
      </c>
      <c r="R49" s="23">
        <f t="shared" ref="R49:R59" si="11">(P49-B49)/B49</f>
        <v>-0.70476190476190481</v>
      </c>
      <c r="S49" s="23">
        <f>(P49-O49)/O49</f>
        <v>-0.29545454545454547</v>
      </c>
    </row>
    <row r="50" spans="1:21" ht="15" thickBot="1" x14ac:dyDescent="0.35">
      <c r="A50" s="13" t="s">
        <v>59</v>
      </c>
      <c r="B50" s="2">
        <v>133</v>
      </c>
      <c r="C50" s="2">
        <v>120</v>
      </c>
      <c r="D50" s="2">
        <v>107</v>
      </c>
      <c r="E50" s="2">
        <v>103</v>
      </c>
      <c r="F50" s="2">
        <v>85</v>
      </c>
      <c r="G50" s="2">
        <v>71</v>
      </c>
      <c r="H50" s="2">
        <v>55</v>
      </c>
      <c r="I50" s="2">
        <v>50</v>
      </c>
      <c r="J50" s="2">
        <v>55</v>
      </c>
      <c r="K50" s="2">
        <v>54</v>
      </c>
      <c r="L50" s="2">
        <v>41</v>
      </c>
      <c r="M50" s="28">
        <v>69</v>
      </c>
      <c r="N50" s="28">
        <v>39</v>
      </c>
      <c r="O50" s="28">
        <v>26</v>
      </c>
      <c r="P50" s="28">
        <v>35</v>
      </c>
      <c r="Q50" s="25">
        <f t="shared" si="10"/>
        <v>5.6089743589743592E-2</v>
      </c>
      <c r="R50" s="23">
        <f t="shared" si="11"/>
        <v>-0.73684210526315785</v>
      </c>
      <c r="S50" s="23">
        <f>(P50-O50)/O50</f>
        <v>0.34615384615384615</v>
      </c>
    </row>
    <row r="51" spans="1:21" ht="15" thickBot="1" x14ac:dyDescent="0.35">
      <c r="A51" s="13" t="s">
        <v>60</v>
      </c>
      <c r="B51" s="2">
        <v>137</v>
      </c>
      <c r="C51" s="2">
        <v>127</v>
      </c>
      <c r="D51" s="2">
        <v>114</v>
      </c>
      <c r="E51" s="2">
        <v>96</v>
      </c>
      <c r="F51" s="2">
        <v>85</v>
      </c>
      <c r="G51" s="2">
        <v>70</v>
      </c>
      <c r="H51" s="2">
        <v>70</v>
      </c>
      <c r="I51" s="2">
        <v>56</v>
      </c>
      <c r="J51" s="2">
        <v>67</v>
      </c>
      <c r="K51" s="2">
        <v>68</v>
      </c>
      <c r="L51" s="2">
        <v>51</v>
      </c>
      <c r="M51" s="28">
        <v>54</v>
      </c>
      <c r="N51" s="28">
        <v>50</v>
      </c>
      <c r="O51" s="28">
        <v>23</v>
      </c>
      <c r="P51" s="28">
        <v>36</v>
      </c>
      <c r="Q51" s="25">
        <f t="shared" si="10"/>
        <v>5.7692307692307696E-2</v>
      </c>
      <c r="R51" s="23">
        <f t="shared" si="11"/>
        <v>-0.73722627737226276</v>
      </c>
      <c r="S51" s="23">
        <f t="shared" ref="S49:S59" si="12">(P51-O51)/O51</f>
        <v>0.56521739130434778</v>
      </c>
    </row>
    <row r="52" spans="1:21" ht="15" thickBot="1" x14ac:dyDescent="0.35">
      <c r="A52" s="13" t="s">
        <v>61</v>
      </c>
      <c r="B52" s="2">
        <v>128</v>
      </c>
      <c r="C52" s="2">
        <v>116</v>
      </c>
      <c r="D52" s="2">
        <v>120</v>
      </c>
      <c r="E52" s="2">
        <v>100</v>
      </c>
      <c r="F52" s="2">
        <v>71</v>
      </c>
      <c r="G52" s="2">
        <v>82</v>
      </c>
      <c r="H52" s="2">
        <v>55</v>
      </c>
      <c r="I52" s="2">
        <v>67</v>
      </c>
      <c r="J52" s="2">
        <v>62</v>
      </c>
      <c r="K52" s="2">
        <v>76</v>
      </c>
      <c r="L52" s="2">
        <v>52</v>
      </c>
      <c r="M52" s="28">
        <v>53</v>
      </c>
      <c r="N52" s="28">
        <v>65</v>
      </c>
      <c r="O52" s="28">
        <v>52</v>
      </c>
      <c r="P52" s="28">
        <v>63</v>
      </c>
      <c r="Q52" s="25">
        <f t="shared" si="10"/>
        <v>0.10096153846153846</v>
      </c>
      <c r="R52" s="23">
        <f t="shared" si="11"/>
        <v>-0.5078125</v>
      </c>
      <c r="S52" s="23">
        <f t="shared" si="12"/>
        <v>0.21153846153846154</v>
      </c>
    </row>
    <row r="53" spans="1:21" ht="15" thickBot="1" x14ac:dyDescent="0.35">
      <c r="A53" s="13" t="s">
        <v>62</v>
      </c>
      <c r="B53" s="2">
        <v>108</v>
      </c>
      <c r="C53" s="2">
        <v>152</v>
      </c>
      <c r="D53" s="2">
        <v>140</v>
      </c>
      <c r="E53" s="2">
        <v>108</v>
      </c>
      <c r="F53" s="2">
        <v>106</v>
      </c>
      <c r="G53" s="2">
        <v>83</v>
      </c>
      <c r="H53" s="2">
        <v>79</v>
      </c>
      <c r="I53" s="2">
        <v>70</v>
      </c>
      <c r="J53" s="2">
        <v>69</v>
      </c>
      <c r="K53" s="2">
        <v>69</v>
      </c>
      <c r="L53" s="2">
        <v>63</v>
      </c>
      <c r="M53" s="28">
        <v>49</v>
      </c>
      <c r="N53" s="28">
        <v>74</v>
      </c>
      <c r="O53" s="28">
        <v>50</v>
      </c>
      <c r="P53" s="28">
        <v>49</v>
      </c>
      <c r="Q53" s="25">
        <f t="shared" si="10"/>
        <v>7.8525641025641024E-2</v>
      </c>
      <c r="R53" s="23">
        <f t="shared" si="11"/>
        <v>-0.54629629629629628</v>
      </c>
      <c r="S53" s="23">
        <f t="shared" si="12"/>
        <v>-0.02</v>
      </c>
    </row>
    <row r="54" spans="1:21" ht="15" thickBot="1" x14ac:dyDescent="0.35">
      <c r="A54" s="13" t="s">
        <v>90</v>
      </c>
      <c r="B54" s="2">
        <v>170</v>
      </c>
      <c r="C54" s="2">
        <v>150</v>
      </c>
      <c r="D54" s="2">
        <v>144</v>
      </c>
      <c r="E54" s="2">
        <v>105</v>
      </c>
      <c r="F54" s="2">
        <v>130</v>
      </c>
      <c r="G54" s="2">
        <v>105</v>
      </c>
      <c r="H54" s="2">
        <v>85</v>
      </c>
      <c r="I54" s="2">
        <v>79</v>
      </c>
      <c r="J54" s="2">
        <v>76</v>
      </c>
      <c r="K54" s="2">
        <v>79</v>
      </c>
      <c r="L54" s="2">
        <v>73</v>
      </c>
      <c r="M54" s="28">
        <v>75</v>
      </c>
      <c r="N54" s="28">
        <v>70</v>
      </c>
      <c r="O54" s="28">
        <v>57</v>
      </c>
      <c r="P54" s="28">
        <v>74</v>
      </c>
      <c r="Q54" s="25">
        <f t="shared" si="10"/>
        <v>0.11858974358974358</v>
      </c>
      <c r="R54" s="23">
        <f t="shared" si="11"/>
        <v>-0.56470588235294117</v>
      </c>
      <c r="S54" s="23">
        <f t="shared" si="12"/>
        <v>0.2982456140350877</v>
      </c>
    </row>
    <row r="55" spans="1:21" ht="15" thickBot="1" x14ac:dyDescent="0.35">
      <c r="A55" s="13" t="s">
        <v>63</v>
      </c>
      <c r="B55" s="2">
        <v>143</v>
      </c>
      <c r="C55" s="2">
        <v>207</v>
      </c>
      <c r="D55" s="2">
        <v>137</v>
      </c>
      <c r="E55" s="2">
        <v>149</v>
      </c>
      <c r="F55" s="2">
        <v>119</v>
      </c>
      <c r="G55" s="2">
        <v>95</v>
      </c>
      <c r="H55" s="2">
        <v>119</v>
      </c>
      <c r="I55" s="2">
        <v>87</v>
      </c>
      <c r="J55" s="2">
        <v>96</v>
      </c>
      <c r="K55" s="2">
        <v>81</v>
      </c>
      <c r="L55" s="2">
        <v>76</v>
      </c>
      <c r="M55" s="28">
        <v>70</v>
      </c>
      <c r="N55" s="28">
        <v>80</v>
      </c>
      <c r="O55" s="28">
        <v>68</v>
      </c>
      <c r="P55" s="28">
        <v>69</v>
      </c>
      <c r="Q55" s="25">
        <f t="shared" si="10"/>
        <v>0.11057692307692307</v>
      </c>
      <c r="R55" s="23">
        <f t="shared" si="11"/>
        <v>-0.5174825174825175</v>
      </c>
      <c r="S55" s="23">
        <f t="shared" si="12"/>
        <v>1.4705882352941176E-2</v>
      </c>
    </row>
    <row r="56" spans="1:21" ht="15" thickBot="1" x14ac:dyDescent="0.35">
      <c r="A56" s="13" t="s">
        <v>64</v>
      </c>
      <c r="B56" s="2">
        <v>146</v>
      </c>
      <c r="C56" s="2">
        <v>132</v>
      </c>
      <c r="D56" s="2">
        <v>141</v>
      </c>
      <c r="E56" s="2">
        <v>117</v>
      </c>
      <c r="F56" s="2">
        <v>112</v>
      </c>
      <c r="G56" s="2">
        <v>94</v>
      </c>
      <c r="H56" s="2">
        <v>93</v>
      </c>
      <c r="I56" s="2">
        <v>72</v>
      </c>
      <c r="J56" s="2">
        <v>64</v>
      </c>
      <c r="K56" s="2">
        <v>69</v>
      </c>
      <c r="L56" s="2">
        <v>78</v>
      </c>
      <c r="M56" s="28">
        <v>58</v>
      </c>
      <c r="N56" s="28">
        <v>70</v>
      </c>
      <c r="O56" s="28">
        <v>68</v>
      </c>
      <c r="P56" s="28">
        <v>73</v>
      </c>
      <c r="Q56" s="25">
        <f t="shared" si="10"/>
        <v>0.11698717948717949</v>
      </c>
      <c r="R56" s="23">
        <f t="shared" si="11"/>
        <v>-0.5</v>
      </c>
      <c r="S56" s="23">
        <f t="shared" si="12"/>
        <v>7.3529411764705885E-2</v>
      </c>
    </row>
    <row r="57" spans="1:21" ht="15" thickBot="1" x14ac:dyDescent="0.35">
      <c r="A57" s="13" t="s">
        <v>65</v>
      </c>
      <c r="B57" s="2">
        <v>145</v>
      </c>
      <c r="C57" s="2">
        <v>140</v>
      </c>
      <c r="D57" s="2">
        <v>154</v>
      </c>
      <c r="E57" s="2">
        <v>123</v>
      </c>
      <c r="F57" s="2">
        <v>106</v>
      </c>
      <c r="G57" s="2">
        <v>96</v>
      </c>
      <c r="H57" s="2">
        <v>69</v>
      </c>
      <c r="I57" s="2">
        <v>72</v>
      </c>
      <c r="J57" s="2">
        <v>59</v>
      </c>
      <c r="K57" s="2">
        <v>84</v>
      </c>
      <c r="L57" s="2">
        <v>70</v>
      </c>
      <c r="M57" s="28">
        <v>63</v>
      </c>
      <c r="N57" s="28">
        <v>63</v>
      </c>
      <c r="O57" s="28">
        <v>65</v>
      </c>
      <c r="P57" s="28">
        <v>48</v>
      </c>
      <c r="Q57" s="25">
        <f t="shared" si="10"/>
        <v>7.6923076923076927E-2</v>
      </c>
      <c r="R57" s="23">
        <f t="shared" si="11"/>
        <v>-0.66896551724137931</v>
      </c>
      <c r="S57" s="23">
        <f t="shared" si="12"/>
        <v>-0.26153846153846155</v>
      </c>
    </row>
    <row r="58" spans="1:21" ht="15" thickBot="1" x14ac:dyDescent="0.35">
      <c r="A58" s="13" t="s">
        <v>66</v>
      </c>
      <c r="B58" s="2">
        <v>125</v>
      </c>
      <c r="C58" s="2">
        <v>109</v>
      </c>
      <c r="D58" s="2">
        <v>94</v>
      </c>
      <c r="E58" s="2">
        <v>88</v>
      </c>
      <c r="F58" s="2">
        <v>93</v>
      </c>
      <c r="G58" s="2">
        <v>79</v>
      </c>
      <c r="H58" s="2">
        <v>67</v>
      </c>
      <c r="I58" s="2">
        <v>63</v>
      </c>
      <c r="J58" s="2">
        <v>60</v>
      </c>
      <c r="K58" s="2">
        <v>65</v>
      </c>
      <c r="L58" s="2">
        <v>52</v>
      </c>
      <c r="M58" s="28">
        <v>63</v>
      </c>
      <c r="N58" s="28">
        <v>43</v>
      </c>
      <c r="O58" s="28">
        <v>51</v>
      </c>
      <c r="P58" s="28">
        <v>62</v>
      </c>
      <c r="Q58" s="25">
        <f t="shared" si="10"/>
        <v>9.9358974358974353E-2</v>
      </c>
      <c r="R58" s="23">
        <f t="shared" si="11"/>
        <v>-0.504</v>
      </c>
      <c r="S58" s="23">
        <f t="shared" si="12"/>
        <v>0.21568627450980393</v>
      </c>
    </row>
    <row r="59" spans="1:21" ht="15" thickBot="1" x14ac:dyDescent="0.35">
      <c r="A59" s="13" t="s">
        <v>67</v>
      </c>
      <c r="B59" s="2">
        <v>146</v>
      </c>
      <c r="C59" s="2">
        <v>104</v>
      </c>
      <c r="D59" s="2">
        <v>99</v>
      </c>
      <c r="E59" s="2">
        <v>105</v>
      </c>
      <c r="F59" s="2">
        <v>97</v>
      </c>
      <c r="G59" s="2">
        <v>78</v>
      </c>
      <c r="H59" s="2">
        <v>63</v>
      </c>
      <c r="I59" s="2">
        <v>74</v>
      </c>
      <c r="J59" s="2">
        <v>76</v>
      </c>
      <c r="K59" s="2">
        <v>58</v>
      </c>
      <c r="L59" s="2">
        <v>65</v>
      </c>
      <c r="M59" s="28">
        <v>71</v>
      </c>
      <c r="N59" s="28">
        <v>51</v>
      </c>
      <c r="O59" s="28">
        <v>30</v>
      </c>
      <c r="P59" s="28">
        <v>47</v>
      </c>
      <c r="Q59" s="25">
        <f t="shared" si="10"/>
        <v>7.5320512820512817E-2</v>
      </c>
      <c r="R59" s="23">
        <f t="shared" si="11"/>
        <v>-0.67808219178082196</v>
      </c>
      <c r="S59" s="23">
        <f>(P59-O59)/O59</f>
        <v>0.56666666666666665</v>
      </c>
      <c r="U59" s="30"/>
    </row>
    <row r="60" spans="1:21" ht="15" thickBot="1" x14ac:dyDescent="0.35">
      <c r="A60" s="39" t="s">
        <v>51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21" ht="15" thickBot="1" x14ac:dyDescent="0.35">
      <c r="A61" s="21" t="s">
        <v>68</v>
      </c>
      <c r="B61" s="2">
        <v>295</v>
      </c>
      <c r="C61" s="2">
        <v>281</v>
      </c>
      <c r="D61" s="2">
        <v>283</v>
      </c>
      <c r="E61" s="2">
        <v>220</v>
      </c>
      <c r="F61" s="2">
        <v>188</v>
      </c>
      <c r="G61" s="2">
        <v>169</v>
      </c>
      <c r="H61" s="2">
        <v>149</v>
      </c>
      <c r="I61" s="2">
        <v>144</v>
      </c>
      <c r="J61" s="2">
        <v>155</v>
      </c>
      <c r="K61" s="2">
        <v>150</v>
      </c>
      <c r="L61" s="2">
        <v>118</v>
      </c>
      <c r="M61" s="28">
        <v>123</v>
      </c>
      <c r="N61" s="28">
        <v>138</v>
      </c>
      <c r="O61" s="28">
        <v>84</v>
      </c>
      <c r="P61" s="28">
        <v>100</v>
      </c>
      <c r="Q61" s="25">
        <f>P61/$P$3</f>
        <v>0.16025641025641027</v>
      </c>
      <c r="R61" s="23">
        <f>(P61-B61)/B61</f>
        <v>-0.66101694915254239</v>
      </c>
      <c r="S61" s="23">
        <f>(P61-O61)/O61</f>
        <v>0.19047619047619047</v>
      </c>
    </row>
    <row r="62" spans="1:21" ht="15" thickBot="1" x14ac:dyDescent="0.35">
      <c r="A62" s="21" t="s">
        <v>69</v>
      </c>
      <c r="B62" s="2">
        <v>190</v>
      </c>
      <c r="C62" s="2">
        <v>205</v>
      </c>
      <c r="D62" s="2">
        <v>192</v>
      </c>
      <c r="E62" s="2">
        <v>168</v>
      </c>
      <c r="F62" s="2">
        <v>171</v>
      </c>
      <c r="G62" s="2">
        <v>121</v>
      </c>
      <c r="H62" s="2">
        <v>110</v>
      </c>
      <c r="I62" s="2">
        <v>90</v>
      </c>
      <c r="J62" s="2">
        <v>105</v>
      </c>
      <c r="K62" s="2">
        <v>95</v>
      </c>
      <c r="L62" s="2">
        <v>113</v>
      </c>
      <c r="M62" s="28">
        <v>85</v>
      </c>
      <c r="N62" s="28">
        <v>103</v>
      </c>
      <c r="O62" s="28">
        <v>71</v>
      </c>
      <c r="P62" s="28">
        <v>96</v>
      </c>
      <c r="Q62" s="25">
        <f t="shared" ref="Q62:Q67" si="13">P62/$P$3</f>
        <v>0.15384615384615385</v>
      </c>
      <c r="R62" s="23">
        <f t="shared" ref="R62:R67" si="14">(P62-B62)/B62</f>
        <v>-0.49473684210526314</v>
      </c>
      <c r="S62" s="23">
        <f t="shared" ref="S62:S67" si="15">(P62-O62)/O62</f>
        <v>0.352112676056338</v>
      </c>
    </row>
    <row r="63" spans="1:21" ht="15" thickBot="1" x14ac:dyDescent="0.35">
      <c r="A63" s="22" t="s">
        <v>70</v>
      </c>
      <c r="B63" s="2">
        <v>198</v>
      </c>
      <c r="C63" s="2">
        <v>198</v>
      </c>
      <c r="D63" s="2">
        <v>187</v>
      </c>
      <c r="E63" s="2">
        <v>161</v>
      </c>
      <c r="F63" s="2">
        <v>153</v>
      </c>
      <c r="G63" s="2">
        <v>123</v>
      </c>
      <c r="H63" s="2">
        <v>111</v>
      </c>
      <c r="I63" s="2">
        <v>126</v>
      </c>
      <c r="J63" s="2">
        <v>95</v>
      </c>
      <c r="K63" s="2">
        <v>109</v>
      </c>
      <c r="L63" s="2">
        <v>107</v>
      </c>
      <c r="M63" s="28">
        <v>81</v>
      </c>
      <c r="N63" s="28">
        <v>80</v>
      </c>
      <c r="O63" s="28">
        <v>81</v>
      </c>
      <c r="P63" s="28">
        <v>75</v>
      </c>
      <c r="Q63" s="25">
        <f t="shared" si="13"/>
        <v>0.1201923076923077</v>
      </c>
      <c r="R63" s="23">
        <f t="shared" si="14"/>
        <v>-0.62121212121212122</v>
      </c>
      <c r="S63" s="23">
        <f t="shared" si="15"/>
        <v>-7.407407407407407E-2</v>
      </c>
    </row>
    <row r="64" spans="1:21" ht="15" thickBot="1" x14ac:dyDescent="0.35">
      <c r="A64" s="21" t="s">
        <v>71</v>
      </c>
      <c r="B64" s="2">
        <v>199</v>
      </c>
      <c r="C64" s="2">
        <v>174</v>
      </c>
      <c r="D64" s="2">
        <v>192</v>
      </c>
      <c r="E64" s="2">
        <v>162</v>
      </c>
      <c r="F64" s="2">
        <v>156</v>
      </c>
      <c r="G64" s="2">
        <v>108</v>
      </c>
      <c r="H64" s="2">
        <v>113</v>
      </c>
      <c r="I64" s="2">
        <v>96</v>
      </c>
      <c r="J64" s="2">
        <v>95</v>
      </c>
      <c r="K64" s="2">
        <v>105</v>
      </c>
      <c r="L64" s="2">
        <v>70</v>
      </c>
      <c r="M64" s="28">
        <v>99</v>
      </c>
      <c r="N64" s="28">
        <v>82</v>
      </c>
      <c r="O64" s="28">
        <v>82</v>
      </c>
      <c r="P64" s="28">
        <v>83</v>
      </c>
      <c r="Q64" s="25">
        <f t="shared" si="13"/>
        <v>0.13301282051282051</v>
      </c>
      <c r="R64" s="23">
        <f t="shared" si="14"/>
        <v>-0.58291457286432158</v>
      </c>
      <c r="S64" s="23">
        <f t="shared" si="15"/>
        <v>1.2195121951219513E-2</v>
      </c>
    </row>
    <row r="65" spans="1:21" ht="15" thickBot="1" x14ac:dyDescent="0.35">
      <c r="A65" s="21" t="s">
        <v>72</v>
      </c>
      <c r="B65" s="2">
        <v>190</v>
      </c>
      <c r="C65" s="2">
        <v>178</v>
      </c>
      <c r="D65" s="2">
        <v>174</v>
      </c>
      <c r="E65" s="2">
        <v>162</v>
      </c>
      <c r="F65" s="2">
        <v>145</v>
      </c>
      <c r="G65" s="2">
        <v>102</v>
      </c>
      <c r="H65" s="2">
        <v>143</v>
      </c>
      <c r="I65" s="2">
        <v>90</v>
      </c>
      <c r="J65" s="2">
        <v>126</v>
      </c>
      <c r="K65" s="2">
        <v>114</v>
      </c>
      <c r="L65" s="2">
        <v>98</v>
      </c>
      <c r="M65" s="28">
        <v>93</v>
      </c>
      <c r="N65" s="28">
        <v>78</v>
      </c>
      <c r="O65" s="28">
        <v>89</v>
      </c>
      <c r="P65" s="28">
        <v>84</v>
      </c>
      <c r="Q65" s="25">
        <f t="shared" si="13"/>
        <v>0.13461538461538461</v>
      </c>
      <c r="R65" s="23">
        <f t="shared" si="14"/>
        <v>-0.55789473684210522</v>
      </c>
      <c r="S65" s="23">
        <f t="shared" si="15"/>
        <v>-5.6179775280898875E-2</v>
      </c>
    </row>
    <row r="66" spans="1:21" ht="15" thickBot="1" x14ac:dyDescent="0.35">
      <c r="A66" s="21" t="s">
        <v>73</v>
      </c>
      <c r="B66" s="2">
        <v>251</v>
      </c>
      <c r="C66" s="2">
        <v>232</v>
      </c>
      <c r="D66" s="2">
        <v>201</v>
      </c>
      <c r="E66" s="2">
        <v>187</v>
      </c>
      <c r="F66" s="2">
        <v>148</v>
      </c>
      <c r="G66" s="2">
        <v>183</v>
      </c>
      <c r="H66" s="2">
        <v>123</v>
      </c>
      <c r="I66" s="2">
        <v>134</v>
      </c>
      <c r="J66" s="2">
        <v>92</v>
      </c>
      <c r="K66" s="2">
        <v>123</v>
      </c>
      <c r="L66" s="2">
        <v>112</v>
      </c>
      <c r="M66" s="28">
        <v>105</v>
      </c>
      <c r="N66" s="28">
        <v>108</v>
      </c>
      <c r="O66" s="28">
        <v>85</v>
      </c>
      <c r="P66" s="28">
        <v>94</v>
      </c>
      <c r="Q66" s="25">
        <f t="shared" si="13"/>
        <v>0.15064102564102563</v>
      </c>
      <c r="R66" s="23">
        <f t="shared" si="14"/>
        <v>-0.62549800796812749</v>
      </c>
      <c r="S66" s="23">
        <f t="shared" si="15"/>
        <v>0.10588235294117647</v>
      </c>
    </row>
    <row r="67" spans="1:21" ht="15" thickBot="1" x14ac:dyDescent="0.35">
      <c r="A67" s="21" t="s">
        <v>74</v>
      </c>
      <c r="B67" s="2">
        <v>289</v>
      </c>
      <c r="C67" s="2">
        <v>285</v>
      </c>
      <c r="D67" s="2">
        <v>227</v>
      </c>
      <c r="E67" s="2">
        <v>198</v>
      </c>
      <c r="F67" s="2">
        <v>180</v>
      </c>
      <c r="G67" s="2">
        <v>182</v>
      </c>
      <c r="H67" s="2">
        <v>130</v>
      </c>
      <c r="I67" s="2">
        <v>115</v>
      </c>
      <c r="J67" s="2">
        <v>125</v>
      </c>
      <c r="K67" s="2">
        <v>128</v>
      </c>
      <c r="L67" s="2">
        <v>113</v>
      </c>
      <c r="M67" s="28">
        <v>114</v>
      </c>
      <c r="N67" s="28">
        <v>99</v>
      </c>
      <c r="O67" s="28">
        <v>92</v>
      </c>
      <c r="P67" s="28">
        <v>92</v>
      </c>
      <c r="Q67" s="25">
        <f t="shared" si="13"/>
        <v>0.14743589743589744</v>
      </c>
      <c r="R67" s="23">
        <f t="shared" si="14"/>
        <v>-0.68166089965397925</v>
      </c>
      <c r="S67" s="23">
        <f>(P67-O67)/O67</f>
        <v>0</v>
      </c>
      <c r="U67" s="30"/>
    </row>
    <row r="68" spans="1:21" ht="15" thickBot="1" x14ac:dyDescent="0.35">
      <c r="A68" s="39" t="s">
        <v>44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21" ht="15" thickBot="1" x14ac:dyDescent="0.35">
      <c r="A69" s="16" t="s">
        <v>45</v>
      </c>
      <c r="B69" s="2">
        <v>271</v>
      </c>
      <c r="C69" s="2">
        <v>269</v>
      </c>
      <c r="D69" s="2">
        <v>238</v>
      </c>
      <c r="E69" s="2">
        <v>198</v>
      </c>
      <c r="F69" s="2">
        <v>194</v>
      </c>
      <c r="G69" s="2">
        <v>161</v>
      </c>
      <c r="H69" s="2">
        <v>127</v>
      </c>
      <c r="I69" s="2">
        <v>106</v>
      </c>
      <c r="J69" s="2">
        <v>103</v>
      </c>
      <c r="K69" s="2">
        <v>111</v>
      </c>
      <c r="L69" s="2">
        <v>104</v>
      </c>
      <c r="M69" s="28">
        <v>78</v>
      </c>
      <c r="N69" s="28">
        <v>91</v>
      </c>
      <c r="O69" s="28">
        <v>62</v>
      </c>
      <c r="P69" s="28">
        <v>79</v>
      </c>
      <c r="Q69" s="25">
        <f>P69/$P$3</f>
        <v>0.1266025641025641</v>
      </c>
      <c r="R69" s="23">
        <f>(P69-B69)/B69</f>
        <v>-0.70848708487084866</v>
      </c>
      <c r="S69" s="23">
        <f>(P69-O69)/O69</f>
        <v>0.27419354838709675</v>
      </c>
    </row>
    <row r="70" spans="1:21" ht="15" thickBot="1" x14ac:dyDescent="0.35">
      <c r="A70" s="17" t="s">
        <v>46</v>
      </c>
      <c r="B70" s="2">
        <v>270</v>
      </c>
      <c r="C70" s="2">
        <v>226</v>
      </c>
      <c r="D70" s="2">
        <v>226</v>
      </c>
      <c r="E70" s="2">
        <v>209</v>
      </c>
      <c r="F70" s="2">
        <v>170</v>
      </c>
      <c r="G70" s="2">
        <v>172</v>
      </c>
      <c r="H70" s="2">
        <v>148</v>
      </c>
      <c r="I70" s="2">
        <v>126</v>
      </c>
      <c r="J70" s="2">
        <v>144</v>
      </c>
      <c r="K70" s="2">
        <v>151</v>
      </c>
      <c r="L70" s="2">
        <v>116</v>
      </c>
      <c r="M70" s="28">
        <v>118</v>
      </c>
      <c r="N70" s="28">
        <v>105</v>
      </c>
      <c r="O70" s="28">
        <v>79</v>
      </c>
      <c r="P70" s="28">
        <v>91</v>
      </c>
      <c r="Q70" s="25">
        <f t="shared" ref="Q70:Q74" si="16">P70/$P$3</f>
        <v>0.14583333333333334</v>
      </c>
      <c r="R70" s="23">
        <f t="shared" ref="R70:R74" si="17">(P70-B70)/B70</f>
        <v>-0.66296296296296298</v>
      </c>
      <c r="S70" s="23">
        <f>(P70-O70)/O70</f>
        <v>0.15189873417721519</v>
      </c>
    </row>
    <row r="71" spans="1:21" ht="15" thickBot="1" x14ac:dyDescent="0.35">
      <c r="A71" s="17" t="s">
        <v>47</v>
      </c>
      <c r="B71" s="2">
        <v>233</v>
      </c>
      <c r="C71" s="2">
        <v>228</v>
      </c>
      <c r="D71" s="2">
        <v>214</v>
      </c>
      <c r="E71" s="2">
        <v>195</v>
      </c>
      <c r="F71" s="2">
        <v>176</v>
      </c>
      <c r="G71" s="2">
        <v>160</v>
      </c>
      <c r="H71" s="2">
        <v>164</v>
      </c>
      <c r="I71" s="2">
        <v>151</v>
      </c>
      <c r="J71" s="2">
        <v>122</v>
      </c>
      <c r="K71" s="2">
        <v>145</v>
      </c>
      <c r="L71" s="2">
        <v>113</v>
      </c>
      <c r="M71" s="28">
        <v>124</v>
      </c>
      <c r="N71" s="28">
        <v>145</v>
      </c>
      <c r="O71" s="28">
        <v>108</v>
      </c>
      <c r="P71" s="28">
        <v>117</v>
      </c>
      <c r="Q71" s="25">
        <f t="shared" si="16"/>
        <v>0.1875</v>
      </c>
      <c r="R71" s="23">
        <f t="shared" si="17"/>
        <v>-0.4978540772532189</v>
      </c>
      <c r="S71" s="23">
        <f>(P71-O71)/O71</f>
        <v>8.3333333333333329E-2</v>
      </c>
    </row>
    <row r="72" spans="1:21" ht="15" thickBot="1" x14ac:dyDescent="0.35">
      <c r="A72" s="17" t="s">
        <v>48</v>
      </c>
      <c r="B72" s="2">
        <v>340</v>
      </c>
      <c r="C72" s="2">
        <v>281</v>
      </c>
      <c r="D72" s="2">
        <v>289</v>
      </c>
      <c r="E72" s="2">
        <v>227</v>
      </c>
      <c r="F72" s="2">
        <v>231</v>
      </c>
      <c r="G72" s="2">
        <v>178</v>
      </c>
      <c r="H72" s="2">
        <v>142</v>
      </c>
      <c r="I72" s="2">
        <v>137</v>
      </c>
      <c r="J72" s="2">
        <v>162</v>
      </c>
      <c r="K72" s="2">
        <v>150</v>
      </c>
      <c r="L72" s="2">
        <v>148</v>
      </c>
      <c r="M72" s="28">
        <v>165</v>
      </c>
      <c r="N72" s="28">
        <v>127</v>
      </c>
      <c r="O72" s="28">
        <v>117</v>
      </c>
      <c r="P72" s="28">
        <v>120</v>
      </c>
      <c r="Q72" s="25">
        <f t="shared" si="16"/>
        <v>0.19230769230769232</v>
      </c>
      <c r="R72" s="23">
        <f t="shared" si="17"/>
        <v>-0.6470588235294118</v>
      </c>
      <c r="S72" s="23">
        <f>(P72-O72)/O72</f>
        <v>2.564102564102564E-2</v>
      </c>
    </row>
    <row r="73" spans="1:21" ht="15" thickBot="1" x14ac:dyDescent="0.35">
      <c r="A73" s="17" t="s">
        <v>49</v>
      </c>
      <c r="B73" s="2">
        <v>314</v>
      </c>
      <c r="C73" s="2">
        <v>359</v>
      </c>
      <c r="D73" s="2">
        <v>315</v>
      </c>
      <c r="E73" s="2">
        <v>273</v>
      </c>
      <c r="F73" s="2">
        <v>222</v>
      </c>
      <c r="G73" s="2">
        <v>201</v>
      </c>
      <c r="H73" s="2">
        <v>161</v>
      </c>
      <c r="I73" s="2">
        <v>177</v>
      </c>
      <c r="J73" s="2">
        <v>159</v>
      </c>
      <c r="K73" s="2">
        <v>174</v>
      </c>
      <c r="L73" s="2">
        <v>168</v>
      </c>
      <c r="M73" s="28">
        <v>127</v>
      </c>
      <c r="N73" s="28">
        <v>134</v>
      </c>
      <c r="O73" s="28">
        <v>130</v>
      </c>
      <c r="P73" s="28">
        <v>135</v>
      </c>
      <c r="Q73" s="25">
        <f t="shared" si="16"/>
        <v>0.21634615384615385</v>
      </c>
      <c r="R73" s="23">
        <f t="shared" si="17"/>
        <v>-0.57006369426751591</v>
      </c>
      <c r="S73" s="23">
        <f>(P73-O73)/O73</f>
        <v>3.8461538461538464E-2</v>
      </c>
    </row>
    <row r="74" spans="1:21" ht="15" thickBot="1" x14ac:dyDescent="0.35">
      <c r="A74" s="17" t="s">
        <v>50</v>
      </c>
      <c r="B74" s="2">
        <v>184</v>
      </c>
      <c r="C74" s="2">
        <v>190</v>
      </c>
      <c r="D74" s="2">
        <v>174</v>
      </c>
      <c r="E74" s="2">
        <v>156</v>
      </c>
      <c r="F74" s="2">
        <v>148</v>
      </c>
      <c r="G74" s="2">
        <v>116</v>
      </c>
      <c r="H74" s="2">
        <v>137</v>
      </c>
      <c r="I74" s="2">
        <v>98</v>
      </c>
      <c r="J74" s="2">
        <v>103</v>
      </c>
      <c r="K74" s="2">
        <v>93</v>
      </c>
      <c r="L74" s="2">
        <v>82</v>
      </c>
      <c r="M74" s="2">
        <v>88</v>
      </c>
      <c r="N74" s="2">
        <v>86</v>
      </c>
      <c r="O74" s="2">
        <v>88</v>
      </c>
      <c r="P74" s="2">
        <v>82</v>
      </c>
      <c r="Q74" s="25">
        <f t="shared" si="16"/>
        <v>0.13141025641025642</v>
      </c>
      <c r="R74" s="23">
        <f t="shared" si="17"/>
        <v>-0.55434782608695654</v>
      </c>
      <c r="S74" s="23">
        <f>(P74-O74)/O74</f>
        <v>-6.8181818181818177E-2</v>
      </c>
    </row>
    <row r="75" spans="1:21" ht="15" thickBot="1" x14ac:dyDescent="0.35">
      <c r="A75" s="39" t="s">
        <v>25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21" ht="15" thickBot="1" x14ac:dyDescent="0.35">
      <c r="A76" s="12" t="s">
        <v>26</v>
      </c>
      <c r="B76" s="1">
        <v>769</v>
      </c>
      <c r="C76" s="1">
        <v>696</v>
      </c>
      <c r="D76" s="1">
        <v>672</v>
      </c>
      <c r="E76" s="1">
        <v>542</v>
      </c>
      <c r="F76" s="1">
        <v>471</v>
      </c>
      <c r="G76" s="1">
        <v>378</v>
      </c>
      <c r="H76" s="1">
        <v>345</v>
      </c>
      <c r="I76" s="1">
        <v>284</v>
      </c>
      <c r="J76" s="1">
        <v>312</v>
      </c>
      <c r="K76" s="11">
        <v>332</v>
      </c>
      <c r="L76" s="11">
        <v>285</v>
      </c>
      <c r="M76" s="11">
        <v>265</v>
      </c>
      <c r="N76" s="11">
        <v>201</v>
      </c>
      <c r="O76" s="11">
        <v>204</v>
      </c>
      <c r="P76" s="11">
        <v>223</v>
      </c>
      <c r="Q76" s="26">
        <f>P76/$P$3</f>
        <v>0.35737179487179488</v>
      </c>
      <c r="R76" s="23">
        <f>(P76-B76)/B76</f>
        <v>-0.71001300390117039</v>
      </c>
      <c r="S76" s="23">
        <f>(P76-O76)/O76</f>
        <v>9.3137254901960786E-2</v>
      </c>
    </row>
    <row r="77" spans="1:21" ht="15" thickBot="1" x14ac:dyDescent="0.35">
      <c r="A77" s="12" t="s">
        <v>31</v>
      </c>
      <c r="B77" s="1">
        <v>426</v>
      </c>
      <c r="C77" s="1">
        <v>398</v>
      </c>
      <c r="D77" s="1">
        <v>415</v>
      </c>
      <c r="E77" s="1">
        <v>372</v>
      </c>
      <c r="F77" s="1">
        <v>306</v>
      </c>
      <c r="G77" s="1">
        <v>286</v>
      </c>
      <c r="H77" s="1">
        <v>273</v>
      </c>
      <c r="I77" s="1">
        <v>280</v>
      </c>
      <c r="J77" s="1">
        <v>237</v>
      </c>
      <c r="K77" s="11">
        <v>242</v>
      </c>
      <c r="L77" s="11">
        <v>218</v>
      </c>
      <c r="M77" s="29">
        <v>190</v>
      </c>
      <c r="N77" s="29">
        <v>232</v>
      </c>
      <c r="O77" s="29">
        <v>191</v>
      </c>
      <c r="P77" s="29">
        <v>214</v>
      </c>
      <c r="Q77" s="26">
        <f t="shared" ref="Q77:Q84" si="18">P77/$P$3</f>
        <v>0.34294871794871795</v>
      </c>
      <c r="R77" s="23">
        <f t="shared" ref="R77:R81" si="19">(P77-B77)/B77</f>
        <v>-0.49765258215962443</v>
      </c>
      <c r="S77" s="23">
        <f t="shared" ref="S77:S81" si="20">(P77-O77)/O77</f>
        <v>0.12041884816753927</v>
      </c>
    </row>
    <row r="78" spans="1:21" ht="15" thickBot="1" x14ac:dyDescent="0.35">
      <c r="A78" s="12" t="s">
        <v>27</v>
      </c>
      <c r="B78" s="1">
        <v>43</v>
      </c>
      <c r="C78" s="1">
        <v>41</v>
      </c>
      <c r="D78" s="1">
        <v>28</v>
      </c>
      <c r="E78" s="1">
        <v>36</v>
      </c>
      <c r="F78" s="1">
        <v>34</v>
      </c>
      <c r="G78" s="1">
        <v>35</v>
      </c>
      <c r="H78" s="1">
        <v>25</v>
      </c>
      <c r="I78" s="1">
        <v>20</v>
      </c>
      <c r="J78" s="1">
        <v>32</v>
      </c>
      <c r="K78" s="11">
        <v>25</v>
      </c>
      <c r="L78" s="11">
        <v>32</v>
      </c>
      <c r="M78" s="29">
        <v>27</v>
      </c>
      <c r="N78" s="29">
        <v>19</v>
      </c>
      <c r="O78" s="29">
        <v>24</v>
      </c>
      <c r="P78" s="29">
        <v>21</v>
      </c>
      <c r="Q78" s="26">
        <f t="shared" si="18"/>
        <v>3.3653846153846152E-2</v>
      </c>
      <c r="R78" s="23">
        <f t="shared" si="19"/>
        <v>-0.51162790697674421</v>
      </c>
      <c r="S78" s="23">
        <f t="shared" si="20"/>
        <v>-0.125</v>
      </c>
    </row>
    <row r="79" spans="1:21" ht="15" thickBot="1" x14ac:dyDescent="0.35">
      <c r="A79" s="12" t="s">
        <v>32</v>
      </c>
      <c r="B79" s="1">
        <v>16</v>
      </c>
      <c r="C79" s="1">
        <v>22</v>
      </c>
      <c r="D79" s="1">
        <v>15</v>
      </c>
      <c r="E79" s="1">
        <v>23</v>
      </c>
      <c r="F79" s="1">
        <v>13</v>
      </c>
      <c r="G79" s="1">
        <v>21</v>
      </c>
      <c r="H79" s="1">
        <v>15</v>
      </c>
      <c r="I79" s="1">
        <v>19</v>
      </c>
      <c r="J79" s="1">
        <v>11</v>
      </c>
      <c r="K79" s="11">
        <v>18</v>
      </c>
      <c r="L79" s="11">
        <v>11</v>
      </c>
      <c r="M79" s="29">
        <v>12</v>
      </c>
      <c r="N79" s="29">
        <v>22</v>
      </c>
      <c r="O79" s="29">
        <v>12</v>
      </c>
      <c r="P79" s="29">
        <v>14</v>
      </c>
      <c r="Q79" s="26">
        <f t="shared" si="18"/>
        <v>2.2435897435897436E-2</v>
      </c>
      <c r="R79" s="23">
        <f t="shared" si="19"/>
        <v>-0.125</v>
      </c>
      <c r="S79" s="23">
        <f t="shared" si="20"/>
        <v>0.16666666666666666</v>
      </c>
    </row>
    <row r="80" spans="1:21" ht="28.2" thickBot="1" x14ac:dyDescent="0.35">
      <c r="A80" s="12" t="s">
        <v>33</v>
      </c>
      <c r="B80" s="1">
        <v>58</v>
      </c>
      <c r="C80" s="1">
        <v>74</v>
      </c>
      <c r="D80" s="1">
        <v>83</v>
      </c>
      <c r="E80" s="1">
        <v>65</v>
      </c>
      <c r="F80" s="1">
        <v>54</v>
      </c>
      <c r="G80" s="1">
        <v>56</v>
      </c>
      <c r="H80" s="1">
        <v>40</v>
      </c>
      <c r="I80" s="1">
        <v>40</v>
      </c>
      <c r="J80" s="1">
        <v>46</v>
      </c>
      <c r="K80" s="11">
        <v>39</v>
      </c>
      <c r="L80" s="11">
        <v>44</v>
      </c>
      <c r="M80" s="29">
        <v>33</v>
      </c>
      <c r="N80" s="29">
        <v>50</v>
      </c>
      <c r="O80" s="29">
        <v>32</v>
      </c>
      <c r="P80" s="29">
        <v>34</v>
      </c>
      <c r="Q80" s="26">
        <f t="shared" si="18"/>
        <v>5.4487179487179488E-2</v>
      </c>
      <c r="R80" s="23">
        <f t="shared" si="19"/>
        <v>-0.41379310344827586</v>
      </c>
      <c r="S80" s="23">
        <f t="shared" si="20"/>
        <v>6.25E-2</v>
      </c>
    </row>
    <row r="81" spans="1:19" ht="28.2" thickBot="1" x14ac:dyDescent="0.35">
      <c r="A81" s="12" t="s">
        <v>34</v>
      </c>
      <c r="B81" s="1">
        <v>14</v>
      </c>
      <c r="C81" s="1">
        <v>22</v>
      </c>
      <c r="D81" s="1">
        <v>8</v>
      </c>
      <c r="E81" s="1">
        <v>15</v>
      </c>
      <c r="F81" s="1">
        <v>11</v>
      </c>
      <c r="G81" s="1">
        <v>13</v>
      </c>
      <c r="H81" s="1">
        <v>7</v>
      </c>
      <c r="I81" s="1">
        <v>12</v>
      </c>
      <c r="J81" s="1">
        <v>11</v>
      </c>
      <c r="K81" s="11">
        <v>6</v>
      </c>
      <c r="L81" s="11">
        <v>9</v>
      </c>
      <c r="M81" s="29">
        <v>10</v>
      </c>
      <c r="N81" s="29">
        <v>4</v>
      </c>
      <c r="O81" s="29">
        <v>17</v>
      </c>
      <c r="P81" s="29">
        <v>14</v>
      </c>
      <c r="Q81" s="26">
        <f t="shared" si="18"/>
        <v>2.2435897435897436E-2</v>
      </c>
      <c r="R81" s="23">
        <f t="shared" si="19"/>
        <v>0</v>
      </c>
      <c r="S81" s="23">
        <f>(P81-O81)/O81</f>
        <v>-0.17647058823529413</v>
      </c>
    </row>
    <row r="82" spans="1:19" ht="15" thickBot="1" x14ac:dyDescent="0.35">
      <c r="A82" s="12" t="s">
        <v>28</v>
      </c>
      <c r="B82" s="15">
        <v>0</v>
      </c>
      <c r="C82" s="1">
        <v>4</v>
      </c>
      <c r="D82" s="15">
        <v>0</v>
      </c>
      <c r="E82" s="1">
        <v>2</v>
      </c>
      <c r="F82" s="1">
        <v>4</v>
      </c>
      <c r="G82" s="1">
        <v>8</v>
      </c>
      <c r="H82" s="1">
        <v>2</v>
      </c>
      <c r="I82" s="1">
        <v>2</v>
      </c>
      <c r="J82" s="1">
        <v>3</v>
      </c>
      <c r="K82" s="11">
        <v>0</v>
      </c>
      <c r="L82" s="11">
        <v>0</v>
      </c>
      <c r="M82" s="29">
        <v>0</v>
      </c>
      <c r="N82" s="29">
        <v>0</v>
      </c>
      <c r="O82" s="29">
        <v>0</v>
      </c>
      <c r="P82" s="29">
        <v>1</v>
      </c>
      <c r="Q82" s="26">
        <f>P82/$P$3</f>
        <v>1.6025641025641025E-3</v>
      </c>
      <c r="R82" s="23" t="str">
        <f>IFERROR((O82-B82)/B82,"-")</f>
        <v>-</v>
      </c>
      <c r="S82" s="23" t="str">
        <f>IFERROR((O82-L82)/L82,"-")</f>
        <v>-</v>
      </c>
    </row>
    <row r="83" spans="1:19" ht="28.2" thickBot="1" x14ac:dyDescent="0.35">
      <c r="A83" s="12" t="s">
        <v>29</v>
      </c>
      <c r="B83" s="1">
        <v>31</v>
      </c>
      <c r="C83" s="1">
        <v>48</v>
      </c>
      <c r="D83" s="1">
        <v>33</v>
      </c>
      <c r="E83" s="1">
        <v>24</v>
      </c>
      <c r="F83" s="1">
        <v>25</v>
      </c>
      <c r="G83" s="1">
        <v>21</v>
      </c>
      <c r="H83" s="1">
        <v>21</v>
      </c>
      <c r="I83" s="1">
        <v>13</v>
      </c>
      <c r="J83" s="1">
        <v>13</v>
      </c>
      <c r="K83" s="11">
        <v>13</v>
      </c>
      <c r="L83" s="11">
        <v>14</v>
      </c>
      <c r="M83" s="29">
        <v>17</v>
      </c>
      <c r="N83" s="29">
        <v>15</v>
      </c>
      <c r="O83" s="29">
        <v>28</v>
      </c>
      <c r="P83" s="29">
        <v>8</v>
      </c>
      <c r="Q83" s="26">
        <f>P83/$P$3</f>
        <v>1.282051282051282E-2</v>
      </c>
      <c r="R83" s="23">
        <f>(P83-B83)/B83</f>
        <v>-0.74193548387096775</v>
      </c>
      <c r="S83" s="23">
        <f>(P83-O83)/O83</f>
        <v>-0.7142857142857143</v>
      </c>
    </row>
    <row r="84" spans="1:19" ht="15" thickBot="1" x14ac:dyDescent="0.35">
      <c r="A84" s="12" t="s">
        <v>30</v>
      </c>
      <c r="B84" s="1">
        <v>255</v>
      </c>
      <c r="C84" s="1">
        <v>248</v>
      </c>
      <c r="D84" s="1">
        <v>202</v>
      </c>
      <c r="E84" s="1">
        <v>179</v>
      </c>
      <c r="F84" s="1">
        <v>223</v>
      </c>
      <c r="G84" s="1">
        <v>170</v>
      </c>
      <c r="H84" s="1">
        <v>151</v>
      </c>
      <c r="I84" s="1">
        <v>125</v>
      </c>
      <c r="J84" s="1">
        <v>128</v>
      </c>
      <c r="K84" s="11">
        <v>149</v>
      </c>
      <c r="L84" s="11">
        <v>118</v>
      </c>
      <c r="M84" s="11">
        <v>146</v>
      </c>
      <c r="N84" s="11">
        <v>145</v>
      </c>
      <c r="O84" s="11">
        <v>76</v>
      </c>
      <c r="P84" s="11">
        <v>95</v>
      </c>
      <c r="Q84" s="26">
        <f>P84/$P$3</f>
        <v>0.15224358974358973</v>
      </c>
      <c r="R84" s="26">
        <f>(P84-B84)/B84</f>
        <v>-0.62745098039215685</v>
      </c>
      <c r="S84" s="26">
        <f>(P84-O84)/O84</f>
        <v>0.25</v>
      </c>
    </row>
    <row r="87" spans="1:19" x14ac:dyDescent="0.3">
      <c r="O87" s="30"/>
      <c r="P87" s="30"/>
    </row>
  </sheetData>
  <mergeCells count="12">
    <mergeCell ref="A68:S68"/>
    <mergeCell ref="A60:S60"/>
    <mergeCell ref="A47:S47"/>
    <mergeCell ref="A75:S75"/>
    <mergeCell ref="A21:S21"/>
    <mergeCell ref="A24:S24"/>
    <mergeCell ref="A1:S1"/>
    <mergeCell ref="A4:S4"/>
    <mergeCell ref="A12:S12"/>
    <mergeCell ref="A38:S38"/>
    <mergeCell ref="A41:S41"/>
    <mergeCell ref="A8:S8"/>
  </mergeCells>
  <pageMargins left="0.70866141732283472" right="0.70866141732283472" top="0.55118110236220474" bottom="0.35433070866141736" header="0.31496062992125984" footer="0.31496062992125984"/>
  <pageSetup paperSize="9" scale="83" fitToHeight="0" orientation="landscape" r:id="rId1"/>
  <rowBreaks count="3" manualBreakCount="3">
    <brk id="23" max="13" man="1"/>
    <brk id="46" max="13" man="1"/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ΝΕΚΡΟΙ</vt:lpstr>
      <vt:lpstr>ΝΕΚΡΟΙ!Print_Area</vt:lpstr>
      <vt:lpstr>ΝΕΚΡΟΙ!Print_Titles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2006_2015_ΦΥΛΟ</dc:title>
  <dc:creator>ΑΘΑΝΑΣΟΠΟΥΛΟΥ ΔΗΜΗΤΡΑ (02271</dc:creator>
  <cp:lastModifiedBy>Miliara Lefkothea</cp:lastModifiedBy>
  <cp:lastPrinted>2022-03-30T09:38:38Z</cp:lastPrinted>
  <dcterms:created xsi:type="dcterms:W3CDTF">2017-09-16T07:57:36Z</dcterms:created>
  <dcterms:modified xsi:type="dcterms:W3CDTF">2023-03-22T09:47:12Z</dcterms:modified>
</cp:coreProperties>
</file>